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sasinowska\Desktop\programy studiów\"/>
    </mc:Choice>
  </mc:AlternateContent>
  <bookViews>
    <workbookView xWindow="0" yWindow="60" windowWidth="23040" windowHeight="8430" tabRatio="825" activeTab="5"/>
  </bookViews>
  <sheets>
    <sheet name="Informatyka_ST_SO" sheetId="1" r:id="rId1"/>
    <sheet name="Informatyka_ST_GU" sheetId="2" r:id="rId2"/>
    <sheet name="Informatyka_ST_GKTM" sheetId="8" r:id="rId3"/>
    <sheet name="Informatyka_NST_SO" sheetId="4" r:id="rId4"/>
    <sheet name="Informatyka_NST_GU" sheetId="5" r:id="rId5"/>
    <sheet name="Informatyka_NST_GKTM" sheetId="9" r:id="rId6"/>
  </sheets>
  <definedNames>
    <definedName name="_xlnm.Print_Area" localSheetId="5">Informatyka_NST_GKTM!$A$1:$I$81</definedName>
    <definedName name="_xlnm.Print_Area" localSheetId="4">Informatyka_NST_GU!$A$1:$I$81</definedName>
    <definedName name="_xlnm.Print_Area" localSheetId="3">Informatyka_NST_SO!$A$1:$I$81</definedName>
    <definedName name="_xlnm.Print_Area" localSheetId="2">Informatyka_ST_GKTM!$A$1:$I$81</definedName>
    <definedName name="_xlnm.Print_Area" localSheetId="1">Informatyka_ST_GU!$A$1:$I$81</definedName>
    <definedName name="_xlnm.Print_Area" localSheetId="0">Informatyka_ST_SO!$A$1:$I$81</definedName>
  </definedNames>
  <calcPr calcId="152511"/>
</workbook>
</file>

<file path=xl/calcChain.xml><?xml version="1.0" encoding="utf-8"?>
<calcChain xmlns="http://schemas.openxmlformats.org/spreadsheetml/2006/main">
  <c r="P102" i="1" l="1"/>
  <c r="P73" i="9" l="1"/>
  <c r="P33" i="9"/>
  <c r="P22" i="9"/>
  <c r="P73" i="5"/>
  <c r="P33" i="5"/>
  <c r="P22" i="5"/>
  <c r="P73" i="4"/>
  <c r="P33" i="4"/>
  <c r="P22" i="4"/>
  <c r="P73" i="8"/>
  <c r="P33" i="8"/>
  <c r="P22" i="8"/>
  <c r="P73" i="2"/>
  <c r="P33" i="2"/>
  <c r="P22" i="2"/>
  <c r="P73" i="1"/>
  <c r="P33" i="1" l="1"/>
  <c r="P22" i="1" l="1"/>
  <c r="AC81" i="4" l="1"/>
  <c r="AC74" i="4"/>
  <c r="AC83" i="4" s="1"/>
  <c r="AC70" i="4"/>
  <c r="AC58" i="4"/>
  <c r="AC46" i="4"/>
  <c r="AC34" i="4"/>
  <c r="AC23" i="4"/>
  <c r="AB81" i="4"/>
  <c r="AB74" i="4"/>
  <c r="AB83" i="4" s="1"/>
  <c r="AB70" i="4"/>
  <c r="AB58" i="4"/>
  <c r="AB46" i="4"/>
  <c r="AB34" i="4"/>
  <c r="AB23" i="4"/>
  <c r="AA81" i="4"/>
  <c r="AA74" i="4"/>
  <c r="AA83" i="4" s="1"/>
  <c r="AA70" i="4"/>
  <c r="AA58" i="4"/>
  <c r="AA46" i="4"/>
  <c r="AA34" i="4"/>
  <c r="AA23" i="4"/>
  <c r="Z81" i="4"/>
  <c r="Z74" i="4"/>
  <c r="Z83" i="4" s="1"/>
  <c r="Z70" i="4"/>
  <c r="Z58" i="4"/>
  <c r="Z46" i="4"/>
  <c r="Z34" i="4"/>
  <c r="Z23" i="4"/>
  <c r="Y81" i="4"/>
  <c r="Y74" i="4"/>
  <c r="Y83" i="4" s="1"/>
  <c r="Y70" i="4"/>
  <c r="Y58" i="4"/>
  <c r="Y46" i="4"/>
  <c r="Y34" i="4"/>
  <c r="Y23" i="4"/>
  <c r="X81" i="4"/>
  <c r="X74" i="4"/>
  <c r="X83" i="4" s="1"/>
  <c r="X70" i="4"/>
  <c r="X58" i="4"/>
  <c r="X46" i="4"/>
  <c r="X34" i="4"/>
  <c r="X23" i="4"/>
  <c r="Z81" i="1"/>
  <c r="Z74" i="1"/>
  <c r="Z83" i="1" s="1"/>
  <c r="Z70" i="1"/>
  <c r="Z58" i="1"/>
  <c r="Z46" i="1"/>
  <c r="Z34" i="1"/>
  <c r="Z23" i="1"/>
  <c r="Y81" i="1"/>
  <c r="Y74" i="1"/>
  <c r="Y83" i="1" s="1"/>
  <c r="Y70" i="1"/>
  <c r="Y58" i="1"/>
  <c r="Y46" i="1"/>
  <c r="Y34" i="1"/>
  <c r="Y23" i="1"/>
  <c r="X81" i="1"/>
  <c r="X74" i="1"/>
  <c r="X83" i="1" s="1"/>
  <c r="X70" i="1"/>
  <c r="X58" i="1"/>
  <c r="X46" i="1"/>
  <c r="X34" i="1"/>
  <c r="X23" i="1"/>
  <c r="W81" i="1"/>
  <c r="W74" i="1"/>
  <c r="W83" i="1" s="1"/>
  <c r="W70" i="1"/>
  <c r="W58" i="1"/>
  <c r="W46" i="1"/>
  <c r="W34" i="1"/>
  <c r="W23" i="1"/>
  <c r="V81" i="1"/>
  <c r="V74" i="1"/>
  <c r="V83" i="1" s="1"/>
  <c r="V70" i="1"/>
  <c r="V58" i="1"/>
  <c r="V46" i="1"/>
  <c r="V34" i="1"/>
  <c r="V23" i="1"/>
  <c r="U81" i="1"/>
  <c r="U74" i="1"/>
  <c r="U83" i="1" s="1"/>
  <c r="U70" i="1"/>
  <c r="U58" i="1"/>
  <c r="U46" i="1"/>
  <c r="U34" i="1"/>
  <c r="U23" i="1"/>
  <c r="K80" i="9"/>
  <c r="P80" i="9" s="1"/>
  <c r="K79" i="9"/>
  <c r="P79" i="9" s="1"/>
  <c r="L77" i="9"/>
  <c r="K77" i="9"/>
  <c r="K76" i="9"/>
  <c r="P76" i="9" s="1"/>
  <c r="L74" i="9"/>
  <c r="K72" i="9"/>
  <c r="P72" i="9" s="1"/>
  <c r="P74" i="9" s="1"/>
  <c r="K74" i="9"/>
  <c r="J74" i="9"/>
  <c r="I74" i="9"/>
  <c r="H74" i="9"/>
  <c r="G74" i="9"/>
  <c r="F74" i="9"/>
  <c r="E74" i="9"/>
  <c r="D74" i="9"/>
  <c r="K80" i="5"/>
  <c r="P80" i="5" s="1"/>
  <c r="K79" i="5"/>
  <c r="P79" i="5" s="1"/>
  <c r="L77" i="5"/>
  <c r="P77" i="5" s="1"/>
  <c r="K77" i="5"/>
  <c r="K76" i="5"/>
  <c r="P76" i="5" s="1"/>
  <c r="L74" i="5"/>
  <c r="K72" i="5"/>
  <c r="P72" i="5" s="1"/>
  <c r="P74" i="5" s="1"/>
  <c r="J74" i="5"/>
  <c r="I74" i="5"/>
  <c r="H74" i="5"/>
  <c r="G74" i="5"/>
  <c r="F74" i="5"/>
  <c r="E74" i="5"/>
  <c r="D74" i="5"/>
  <c r="K80" i="8"/>
  <c r="P80" i="8" s="1"/>
  <c r="K79" i="8"/>
  <c r="P79" i="8" s="1"/>
  <c r="L77" i="8"/>
  <c r="K77" i="8"/>
  <c r="K76" i="8"/>
  <c r="P76" i="8" s="1"/>
  <c r="L74" i="8"/>
  <c r="K72" i="8"/>
  <c r="P72" i="8" s="1"/>
  <c r="P74" i="8" s="1"/>
  <c r="K74" i="8"/>
  <c r="J74" i="8"/>
  <c r="I74" i="8"/>
  <c r="H74" i="8"/>
  <c r="G74" i="8"/>
  <c r="F74" i="8"/>
  <c r="E74" i="8"/>
  <c r="D74" i="8"/>
  <c r="K16" i="1"/>
  <c r="N74" i="9"/>
  <c r="D81" i="9"/>
  <c r="N81" i="9" s="1"/>
  <c r="E81" i="9"/>
  <c r="F81" i="9"/>
  <c r="G81" i="9"/>
  <c r="G83" i="9" s="1"/>
  <c r="H81" i="9"/>
  <c r="I81" i="9"/>
  <c r="C87" i="9"/>
  <c r="C88" i="9"/>
  <c r="L81" i="9"/>
  <c r="K81" i="9"/>
  <c r="J81" i="9"/>
  <c r="J83" i="9" s="1"/>
  <c r="M81" i="9"/>
  <c r="C81" i="9"/>
  <c r="B81" i="9"/>
  <c r="A77" i="9"/>
  <c r="M74" i="9"/>
  <c r="B74" i="9"/>
  <c r="M70" i="9"/>
  <c r="M83" i="9" s="1"/>
  <c r="J70" i="9"/>
  <c r="I70" i="9"/>
  <c r="H70" i="9"/>
  <c r="H83" i="9" s="1"/>
  <c r="G70" i="9"/>
  <c r="F70" i="9"/>
  <c r="F83" i="9" s="1"/>
  <c r="E70" i="9"/>
  <c r="D70" i="9"/>
  <c r="N70" i="9" s="1"/>
  <c r="K69" i="9"/>
  <c r="P69" i="9" s="1"/>
  <c r="L68" i="9"/>
  <c r="P68" i="9" s="1"/>
  <c r="K68" i="9"/>
  <c r="L67" i="9"/>
  <c r="P67" i="9" s="1"/>
  <c r="K67" i="9"/>
  <c r="L66" i="9"/>
  <c r="P66" i="9" s="1"/>
  <c r="K66" i="9"/>
  <c r="K65" i="9"/>
  <c r="P65" i="9" s="1"/>
  <c r="L64" i="9"/>
  <c r="P64" i="9" s="1"/>
  <c r="K64" i="9"/>
  <c r="L63" i="9"/>
  <c r="K63" i="9"/>
  <c r="L62" i="9"/>
  <c r="P62" i="9" s="1"/>
  <c r="K62" i="9"/>
  <c r="L61" i="9"/>
  <c r="K61" i="9"/>
  <c r="L60" i="9"/>
  <c r="P60" i="9" s="1"/>
  <c r="K60" i="9"/>
  <c r="M58" i="9"/>
  <c r="J58" i="9"/>
  <c r="I58" i="9"/>
  <c r="I83" i="9" s="1"/>
  <c r="H58" i="9"/>
  <c r="G58" i="9"/>
  <c r="F58" i="9"/>
  <c r="E58" i="9"/>
  <c r="E83" i="9" s="1"/>
  <c r="D58" i="9"/>
  <c r="N58" i="9" s="1"/>
  <c r="B58" i="9"/>
  <c r="K57" i="9"/>
  <c r="P57" i="9" s="1"/>
  <c r="K56" i="9"/>
  <c r="P56" i="9" s="1"/>
  <c r="L55" i="9"/>
  <c r="K55" i="9"/>
  <c r="L54" i="9"/>
  <c r="P54" i="9" s="1"/>
  <c r="K54" i="9"/>
  <c r="L53" i="9"/>
  <c r="K53" i="9"/>
  <c r="L52" i="9"/>
  <c r="P52" i="9" s="1"/>
  <c r="K52" i="9"/>
  <c r="L51" i="9"/>
  <c r="K51" i="9"/>
  <c r="L50" i="9"/>
  <c r="P50" i="9" s="1"/>
  <c r="K50" i="9"/>
  <c r="L49" i="9"/>
  <c r="K49" i="9"/>
  <c r="L48" i="9"/>
  <c r="P48" i="9" s="1"/>
  <c r="K48" i="9"/>
  <c r="M46" i="9"/>
  <c r="J46" i="9"/>
  <c r="I46" i="9"/>
  <c r="H46" i="9"/>
  <c r="G46" i="9"/>
  <c r="F46" i="9"/>
  <c r="E46" i="9"/>
  <c r="D46" i="9"/>
  <c r="B46" i="9" s="1"/>
  <c r="K45" i="9"/>
  <c r="P45" i="9" s="1"/>
  <c r="L44" i="9"/>
  <c r="P44" i="9" s="1"/>
  <c r="K44" i="9"/>
  <c r="L43" i="9"/>
  <c r="P43" i="9" s="1"/>
  <c r="K43" i="9"/>
  <c r="L42" i="9"/>
  <c r="P42" i="9" s="1"/>
  <c r="K42" i="9"/>
  <c r="L41" i="9"/>
  <c r="P41" i="9" s="1"/>
  <c r="K41" i="9"/>
  <c r="L40" i="9"/>
  <c r="P40" i="9" s="1"/>
  <c r="K40" i="9"/>
  <c r="L39" i="9"/>
  <c r="P39" i="9" s="1"/>
  <c r="K39" i="9"/>
  <c r="L38" i="9"/>
  <c r="P38" i="9" s="1"/>
  <c r="K38" i="9"/>
  <c r="L37" i="9"/>
  <c r="P37" i="9" s="1"/>
  <c r="K37" i="9"/>
  <c r="L36" i="9"/>
  <c r="P36" i="9" s="1"/>
  <c r="K36" i="9"/>
  <c r="K46" i="9" s="1"/>
  <c r="M34" i="9"/>
  <c r="J34" i="9"/>
  <c r="I34" i="9"/>
  <c r="H34" i="9"/>
  <c r="G34" i="9"/>
  <c r="F34" i="9"/>
  <c r="E34" i="9"/>
  <c r="D34" i="9"/>
  <c r="B34" i="9" s="1"/>
  <c r="K32" i="9"/>
  <c r="P32" i="9" s="1"/>
  <c r="L31" i="9"/>
  <c r="K31" i="9"/>
  <c r="L30" i="9"/>
  <c r="P30" i="9" s="1"/>
  <c r="K30" i="9"/>
  <c r="L29" i="9"/>
  <c r="K29" i="9"/>
  <c r="L28" i="9"/>
  <c r="P28" i="9" s="1"/>
  <c r="K28" i="9"/>
  <c r="A28" i="9"/>
  <c r="L27" i="9"/>
  <c r="P27" i="9" s="1"/>
  <c r="K27" i="9"/>
  <c r="K34" i="9" s="1"/>
  <c r="L26" i="9"/>
  <c r="P26" i="9" s="1"/>
  <c r="K26" i="9"/>
  <c r="A26" i="9"/>
  <c r="L25" i="9"/>
  <c r="P25" i="9" s="1"/>
  <c r="K25" i="9"/>
  <c r="M23" i="9"/>
  <c r="C85" i="9" s="1"/>
  <c r="J23" i="9"/>
  <c r="I23" i="9"/>
  <c r="H23" i="9"/>
  <c r="G23" i="9"/>
  <c r="F23" i="9"/>
  <c r="E23" i="9"/>
  <c r="D23" i="9"/>
  <c r="B23" i="9" s="1"/>
  <c r="K21" i="9"/>
  <c r="P21" i="9" s="1"/>
  <c r="L20" i="9"/>
  <c r="P20" i="9" s="1"/>
  <c r="K20" i="9"/>
  <c r="L19" i="9"/>
  <c r="P19" i="9" s="1"/>
  <c r="K19" i="9"/>
  <c r="L18" i="9"/>
  <c r="P18" i="9" s="1"/>
  <c r="K18" i="9"/>
  <c r="L17" i="9"/>
  <c r="P17" i="9" s="1"/>
  <c r="K17" i="9"/>
  <c r="L16" i="9"/>
  <c r="P16" i="9" s="1"/>
  <c r="K16" i="9"/>
  <c r="L15" i="9"/>
  <c r="P15" i="9" s="1"/>
  <c r="K15" i="9"/>
  <c r="L14" i="9"/>
  <c r="P14" i="9" s="1"/>
  <c r="K14" i="9"/>
  <c r="K23" i="9" s="1"/>
  <c r="L13" i="9"/>
  <c r="P13" i="9" s="1"/>
  <c r="K13" i="9"/>
  <c r="N74" i="5"/>
  <c r="D81" i="5"/>
  <c r="N81" i="5" s="1"/>
  <c r="E81" i="5"/>
  <c r="F81" i="5"/>
  <c r="G81" i="5"/>
  <c r="G83" i="5" s="1"/>
  <c r="H81" i="5"/>
  <c r="I81" i="5"/>
  <c r="C87" i="5"/>
  <c r="C88" i="5"/>
  <c r="L81" i="5"/>
  <c r="K81" i="5"/>
  <c r="J81" i="5"/>
  <c r="J83" i="5" s="1"/>
  <c r="M81" i="5"/>
  <c r="C81" i="5"/>
  <c r="A77" i="5"/>
  <c r="M74" i="5"/>
  <c r="B74" i="5"/>
  <c r="M70" i="5"/>
  <c r="J70" i="5"/>
  <c r="I70" i="5"/>
  <c r="H70" i="5"/>
  <c r="H83" i="5" s="1"/>
  <c r="G70" i="5"/>
  <c r="F70" i="5"/>
  <c r="F83" i="5" s="1"/>
  <c r="E70" i="5"/>
  <c r="D70" i="5"/>
  <c r="B70" i="5" s="1"/>
  <c r="K69" i="5"/>
  <c r="P69" i="5" s="1"/>
  <c r="L68" i="5"/>
  <c r="K68" i="5"/>
  <c r="L67" i="5"/>
  <c r="K67" i="5"/>
  <c r="L66" i="5"/>
  <c r="K66" i="5"/>
  <c r="K65" i="5"/>
  <c r="P65" i="5" s="1"/>
  <c r="L64" i="5"/>
  <c r="P64" i="5" s="1"/>
  <c r="K64" i="5"/>
  <c r="L63" i="5"/>
  <c r="P63" i="5" s="1"/>
  <c r="K63" i="5"/>
  <c r="L62" i="5"/>
  <c r="P62" i="5" s="1"/>
  <c r="K62" i="5"/>
  <c r="L61" i="5"/>
  <c r="P61" i="5" s="1"/>
  <c r="K61" i="5"/>
  <c r="L60" i="5"/>
  <c r="P60" i="5" s="1"/>
  <c r="K60" i="5"/>
  <c r="M58" i="5"/>
  <c r="J58" i="5"/>
  <c r="I58" i="5"/>
  <c r="H58" i="5"/>
  <c r="G58" i="5"/>
  <c r="F58" i="5"/>
  <c r="E58" i="5"/>
  <c r="D58" i="5"/>
  <c r="K57" i="5"/>
  <c r="P57" i="5" s="1"/>
  <c r="K56" i="5"/>
  <c r="P56" i="5" s="1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M46" i="5"/>
  <c r="K46" i="5"/>
  <c r="J46" i="5"/>
  <c r="I46" i="5"/>
  <c r="H46" i="5"/>
  <c r="G46" i="5"/>
  <c r="F46" i="5"/>
  <c r="E46" i="5"/>
  <c r="N46" i="5" s="1"/>
  <c r="D46" i="5"/>
  <c r="B46" i="5"/>
  <c r="K45" i="5"/>
  <c r="P45" i="5" s="1"/>
  <c r="L44" i="5"/>
  <c r="P44" i="5" s="1"/>
  <c r="K44" i="5"/>
  <c r="L43" i="5"/>
  <c r="P43" i="5" s="1"/>
  <c r="K43" i="5"/>
  <c r="L42" i="5"/>
  <c r="P42" i="5" s="1"/>
  <c r="K42" i="5"/>
  <c r="L41" i="5"/>
  <c r="P41" i="5" s="1"/>
  <c r="K41" i="5"/>
  <c r="L40" i="5"/>
  <c r="P40" i="5" s="1"/>
  <c r="K40" i="5"/>
  <c r="L39" i="5"/>
  <c r="P39" i="5" s="1"/>
  <c r="K39" i="5"/>
  <c r="L38" i="5"/>
  <c r="P38" i="5" s="1"/>
  <c r="K38" i="5"/>
  <c r="L37" i="5"/>
  <c r="P37" i="5" s="1"/>
  <c r="K37" i="5"/>
  <c r="L36" i="5"/>
  <c r="P36" i="5" s="1"/>
  <c r="K36" i="5"/>
  <c r="M34" i="5"/>
  <c r="J34" i="5"/>
  <c r="I34" i="5"/>
  <c r="H34" i="5"/>
  <c r="G34" i="5"/>
  <c r="F34" i="5"/>
  <c r="N34" i="5" s="1"/>
  <c r="E34" i="5"/>
  <c r="D34" i="5"/>
  <c r="B34" i="5" s="1"/>
  <c r="K32" i="5"/>
  <c r="P32" i="5" s="1"/>
  <c r="L31" i="5"/>
  <c r="K31" i="5"/>
  <c r="L30" i="5"/>
  <c r="K30" i="5"/>
  <c r="L29" i="5"/>
  <c r="K29" i="5"/>
  <c r="L28" i="5"/>
  <c r="K28" i="5"/>
  <c r="A28" i="5"/>
  <c r="L27" i="5"/>
  <c r="P27" i="5" s="1"/>
  <c r="K27" i="5"/>
  <c r="L26" i="5"/>
  <c r="P26" i="5" s="1"/>
  <c r="K26" i="5"/>
  <c r="A26" i="5"/>
  <c r="L25" i="5"/>
  <c r="K25" i="5"/>
  <c r="K34" i="5" s="1"/>
  <c r="M23" i="5"/>
  <c r="C85" i="5" s="1"/>
  <c r="K23" i="5"/>
  <c r="J23" i="5"/>
  <c r="I23" i="5"/>
  <c r="I83" i="5" s="1"/>
  <c r="H23" i="5"/>
  <c r="G23" i="5"/>
  <c r="F23" i="5"/>
  <c r="E23" i="5"/>
  <c r="N23" i="5" s="1"/>
  <c r="D23" i="5"/>
  <c r="B23" i="5"/>
  <c r="K21" i="5"/>
  <c r="P21" i="5" s="1"/>
  <c r="L20" i="5"/>
  <c r="P20" i="5" s="1"/>
  <c r="K20" i="5"/>
  <c r="L19" i="5"/>
  <c r="P19" i="5" s="1"/>
  <c r="K19" i="5"/>
  <c r="L18" i="5"/>
  <c r="P18" i="5" s="1"/>
  <c r="K18" i="5"/>
  <c r="L17" i="5"/>
  <c r="P17" i="5" s="1"/>
  <c r="K17" i="5"/>
  <c r="L16" i="5"/>
  <c r="P16" i="5" s="1"/>
  <c r="K16" i="5"/>
  <c r="L15" i="5"/>
  <c r="P15" i="5" s="1"/>
  <c r="K15" i="5"/>
  <c r="L14" i="5"/>
  <c r="P14" i="5" s="1"/>
  <c r="K14" i="5"/>
  <c r="L13" i="5"/>
  <c r="P13" i="5" s="1"/>
  <c r="K13" i="5"/>
  <c r="C88" i="4"/>
  <c r="C87" i="4"/>
  <c r="L74" i="4"/>
  <c r="M81" i="4"/>
  <c r="M83" i="4" s="1"/>
  <c r="J81" i="4"/>
  <c r="I81" i="4"/>
  <c r="H81" i="4"/>
  <c r="H83" i="4" s="1"/>
  <c r="G81" i="4"/>
  <c r="F81" i="4"/>
  <c r="E81" i="4"/>
  <c r="D81" i="4"/>
  <c r="B81" i="4" s="1"/>
  <c r="C81" i="4"/>
  <c r="K80" i="4"/>
  <c r="P80" i="4" s="1"/>
  <c r="K79" i="4"/>
  <c r="P79" i="4" s="1"/>
  <c r="L77" i="4"/>
  <c r="L81" i="4" s="1"/>
  <c r="K77" i="4"/>
  <c r="A77" i="4"/>
  <c r="K76" i="4"/>
  <c r="P76" i="4" s="1"/>
  <c r="M74" i="4"/>
  <c r="J74" i="4"/>
  <c r="I74" i="4"/>
  <c r="H74" i="4"/>
  <c r="G74" i="4"/>
  <c r="F74" i="4"/>
  <c r="E74" i="4"/>
  <c r="D74" i="4"/>
  <c r="N74" i="4" s="1"/>
  <c r="K72" i="4"/>
  <c r="P72" i="4" s="1"/>
  <c r="P74" i="4" s="1"/>
  <c r="M70" i="4"/>
  <c r="J70" i="4"/>
  <c r="I70" i="4"/>
  <c r="H70" i="4"/>
  <c r="G70" i="4"/>
  <c r="F70" i="4"/>
  <c r="E70" i="4"/>
  <c r="D70" i="4"/>
  <c r="N70" i="4" s="1"/>
  <c r="K69" i="4"/>
  <c r="P69" i="4" s="1"/>
  <c r="L68" i="4"/>
  <c r="K68" i="4"/>
  <c r="L67" i="4"/>
  <c r="K67" i="4"/>
  <c r="L66" i="4"/>
  <c r="K66" i="4"/>
  <c r="K65" i="4"/>
  <c r="P65" i="4" s="1"/>
  <c r="L64" i="4"/>
  <c r="P64" i="4" s="1"/>
  <c r="K64" i="4"/>
  <c r="L63" i="4"/>
  <c r="P63" i="4" s="1"/>
  <c r="K63" i="4"/>
  <c r="L62" i="4"/>
  <c r="P62" i="4" s="1"/>
  <c r="K62" i="4"/>
  <c r="L61" i="4"/>
  <c r="P61" i="4" s="1"/>
  <c r="K61" i="4"/>
  <c r="L60" i="4"/>
  <c r="K60" i="4"/>
  <c r="M58" i="4"/>
  <c r="J58" i="4"/>
  <c r="I58" i="4"/>
  <c r="I83" i="4" s="1"/>
  <c r="H58" i="4"/>
  <c r="G58" i="4"/>
  <c r="F58" i="4"/>
  <c r="E58" i="4"/>
  <c r="D58" i="4"/>
  <c r="K57" i="4"/>
  <c r="P57" i="4" s="1"/>
  <c r="K56" i="4"/>
  <c r="P56" i="4" s="1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M46" i="4"/>
  <c r="K46" i="4"/>
  <c r="J46" i="4"/>
  <c r="I46" i="4"/>
  <c r="H46" i="4"/>
  <c r="G46" i="4"/>
  <c r="F46" i="4"/>
  <c r="E46" i="4"/>
  <c r="N46" i="4" s="1"/>
  <c r="D46" i="4"/>
  <c r="B46" i="4"/>
  <c r="K45" i="4"/>
  <c r="P45" i="4" s="1"/>
  <c r="L44" i="4"/>
  <c r="P44" i="4" s="1"/>
  <c r="K44" i="4"/>
  <c r="L43" i="4"/>
  <c r="P43" i="4" s="1"/>
  <c r="K43" i="4"/>
  <c r="L42" i="4"/>
  <c r="P42" i="4" s="1"/>
  <c r="K42" i="4"/>
  <c r="L41" i="4"/>
  <c r="P41" i="4" s="1"/>
  <c r="K41" i="4"/>
  <c r="L40" i="4"/>
  <c r="P40" i="4" s="1"/>
  <c r="K40" i="4"/>
  <c r="L39" i="4"/>
  <c r="P39" i="4" s="1"/>
  <c r="K39" i="4"/>
  <c r="L38" i="4"/>
  <c r="P38" i="4" s="1"/>
  <c r="K38" i="4"/>
  <c r="L37" i="4"/>
  <c r="P37" i="4" s="1"/>
  <c r="K37" i="4"/>
  <c r="L36" i="4"/>
  <c r="P36" i="4" s="1"/>
  <c r="K36" i="4"/>
  <c r="M34" i="4"/>
  <c r="J34" i="4"/>
  <c r="I34" i="4"/>
  <c r="H34" i="4"/>
  <c r="G34" i="4"/>
  <c r="F34" i="4"/>
  <c r="N34" i="4" s="1"/>
  <c r="E34" i="4"/>
  <c r="D34" i="4"/>
  <c r="K32" i="4"/>
  <c r="P32" i="4" s="1"/>
  <c r="L31" i="4"/>
  <c r="K31" i="4"/>
  <c r="L30" i="4"/>
  <c r="K30" i="4"/>
  <c r="L29" i="4"/>
  <c r="K29" i="4"/>
  <c r="L28" i="4"/>
  <c r="K28" i="4"/>
  <c r="A28" i="4"/>
  <c r="L27" i="4"/>
  <c r="P27" i="4" s="1"/>
  <c r="K27" i="4"/>
  <c r="L26" i="4"/>
  <c r="K26" i="4"/>
  <c r="A26" i="4"/>
  <c r="L25" i="4"/>
  <c r="K25" i="4"/>
  <c r="K34" i="4" s="1"/>
  <c r="M23" i="4"/>
  <c r="C85" i="4" s="1"/>
  <c r="K23" i="4"/>
  <c r="J23" i="4"/>
  <c r="I23" i="4"/>
  <c r="H23" i="4"/>
  <c r="G23" i="4"/>
  <c r="F23" i="4"/>
  <c r="E23" i="4"/>
  <c r="D23" i="4"/>
  <c r="B23" i="4"/>
  <c r="K21" i="4"/>
  <c r="P21" i="4" s="1"/>
  <c r="L20" i="4"/>
  <c r="P20" i="4" s="1"/>
  <c r="K20" i="4"/>
  <c r="L19" i="4"/>
  <c r="P19" i="4" s="1"/>
  <c r="K19" i="4"/>
  <c r="L18" i="4"/>
  <c r="P18" i="4" s="1"/>
  <c r="K18" i="4"/>
  <c r="L17" i="4"/>
  <c r="P17" i="4" s="1"/>
  <c r="K17" i="4"/>
  <c r="L16" i="4"/>
  <c r="P16" i="4" s="1"/>
  <c r="K16" i="4"/>
  <c r="L15" i="4"/>
  <c r="P15" i="4" s="1"/>
  <c r="K15" i="4"/>
  <c r="L14" i="4"/>
  <c r="P14" i="4" s="1"/>
  <c r="K14" i="4"/>
  <c r="L13" i="4"/>
  <c r="K13" i="4"/>
  <c r="D81" i="8"/>
  <c r="E81" i="8"/>
  <c r="F81" i="8"/>
  <c r="G81" i="8"/>
  <c r="H81" i="8"/>
  <c r="I81" i="8"/>
  <c r="N81" i="8"/>
  <c r="N74" i="8"/>
  <c r="C88" i="8"/>
  <c r="C87" i="8"/>
  <c r="L81" i="8"/>
  <c r="K81" i="8"/>
  <c r="J81" i="8"/>
  <c r="H83" i="8"/>
  <c r="D83" i="8"/>
  <c r="M81" i="8"/>
  <c r="C81" i="8"/>
  <c r="A77" i="8"/>
  <c r="M74" i="8"/>
  <c r="B74" i="8"/>
  <c r="M70" i="8"/>
  <c r="M83" i="8" s="1"/>
  <c r="J70" i="8"/>
  <c r="J83" i="8" s="1"/>
  <c r="I70" i="8"/>
  <c r="H70" i="8"/>
  <c r="G70" i="8"/>
  <c r="F70" i="8"/>
  <c r="F83" i="8" s="1"/>
  <c r="E70" i="8"/>
  <c r="D70" i="8"/>
  <c r="K69" i="8"/>
  <c r="P69" i="8" s="1"/>
  <c r="L68" i="8"/>
  <c r="K68" i="8"/>
  <c r="L67" i="8"/>
  <c r="K67" i="8"/>
  <c r="L66" i="8"/>
  <c r="K66" i="8"/>
  <c r="K65" i="8"/>
  <c r="P65" i="8" s="1"/>
  <c r="L64" i="8"/>
  <c r="P64" i="8" s="1"/>
  <c r="K64" i="8"/>
  <c r="L63" i="8"/>
  <c r="P63" i="8" s="1"/>
  <c r="K63" i="8"/>
  <c r="L62" i="8"/>
  <c r="P62" i="8" s="1"/>
  <c r="K62" i="8"/>
  <c r="L61" i="8"/>
  <c r="P61" i="8" s="1"/>
  <c r="K61" i="8"/>
  <c r="L60" i="8"/>
  <c r="P60" i="8" s="1"/>
  <c r="K60" i="8"/>
  <c r="M58" i="8"/>
  <c r="J58" i="8"/>
  <c r="I58" i="8"/>
  <c r="H58" i="8"/>
  <c r="G58" i="8"/>
  <c r="F58" i="8"/>
  <c r="N58" i="8" s="1"/>
  <c r="E58" i="8"/>
  <c r="D58" i="8"/>
  <c r="K57" i="8"/>
  <c r="P57" i="8" s="1"/>
  <c r="K56" i="8"/>
  <c r="P56" i="8" s="1"/>
  <c r="L55" i="8"/>
  <c r="P55" i="8" s="1"/>
  <c r="K55" i="8"/>
  <c r="L54" i="8"/>
  <c r="P54" i="8" s="1"/>
  <c r="K54" i="8"/>
  <c r="L53" i="8"/>
  <c r="P53" i="8" s="1"/>
  <c r="K53" i="8"/>
  <c r="L52" i="8"/>
  <c r="P52" i="8" s="1"/>
  <c r="K52" i="8"/>
  <c r="L51" i="8"/>
  <c r="P51" i="8" s="1"/>
  <c r="K51" i="8"/>
  <c r="L50" i="8"/>
  <c r="P50" i="8" s="1"/>
  <c r="K50" i="8"/>
  <c r="L49" i="8"/>
  <c r="P49" i="8" s="1"/>
  <c r="K49" i="8"/>
  <c r="L48" i="8"/>
  <c r="P48" i="8" s="1"/>
  <c r="K48" i="8"/>
  <c r="M46" i="8"/>
  <c r="L46" i="8"/>
  <c r="J46" i="8"/>
  <c r="I46" i="8"/>
  <c r="H46" i="8"/>
  <c r="G46" i="8"/>
  <c r="F46" i="8"/>
  <c r="N46" i="8" s="1"/>
  <c r="E46" i="8"/>
  <c r="D46" i="8"/>
  <c r="K45" i="8"/>
  <c r="P45" i="8" s="1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M34" i="8"/>
  <c r="J34" i="8"/>
  <c r="I34" i="8"/>
  <c r="H34" i="8"/>
  <c r="G34" i="8"/>
  <c r="F34" i="8"/>
  <c r="E34" i="8"/>
  <c r="D34" i="8"/>
  <c r="B34" i="8"/>
  <c r="K32" i="8"/>
  <c r="P32" i="8" s="1"/>
  <c r="L31" i="8"/>
  <c r="P31" i="8" s="1"/>
  <c r="K31" i="8"/>
  <c r="L30" i="8"/>
  <c r="P30" i="8" s="1"/>
  <c r="K30" i="8"/>
  <c r="L29" i="8"/>
  <c r="P29" i="8" s="1"/>
  <c r="K29" i="8"/>
  <c r="L28" i="8"/>
  <c r="P28" i="8" s="1"/>
  <c r="K28" i="8"/>
  <c r="L27" i="8"/>
  <c r="P27" i="8" s="1"/>
  <c r="K27" i="8"/>
  <c r="L26" i="8"/>
  <c r="P26" i="8" s="1"/>
  <c r="K26" i="8"/>
  <c r="A26" i="8"/>
  <c r="L25" i="8"/>
  <c r="K25" i="8"/>
  <c r="K34" i="8" s="1"/>
  <c r="M23" i="8"/>
  <c r="C85" i="8" s="1"/>
  <c r="J23" i="8"/>
  <c r="I23" i="8"/>
  <c r="H23" i="8"/>
  <c r="G23" i="8"/>
  <c r="F23" i="8"/>
  <c r="E23" i="8"/>
  <c r="B23" i="8" s="1"/>
  <c r="D23" i="8"/>
  <c r="K21" i="8"/>
  <c r="P21" i="8" s="1"/>
  <c r="L20" i="8"/>
  <c r="P20" i="8" s="1"/>
  <c r="K20" i="8"/>
  <c r="L19" i="8"/>
  <c r="K19" i="8"/>
  <c r="L18" i="8"/>
  <c r="P18" i="8" s="1"/>
  <c r="K18" i="8"/>
  <c r="L17" i="8"/>
  <c r="K17" i="8"/>
  <c r="L16" i="8"/>
  <c r="P16" i="8" s="1"/>
  <c r="K16" i="8"/>
  <c r="L15" i="8"/>
  <c r="K15" i="8"/>
  <c r="L14" i="8"/>
  <c r="P14" i="8" s="1"/>
  <c r="K14" i="8"/>
  <c r="L13" i="8"/>
  <c r="K13" i="8"/>
  <c r="K23" i="8" s="1"/>
  <c r="D23" i="2"/>
  <c r="N23" i="2" s="1"/>
  <c r="E23" i="2"/>
  <c r="F23" i="2"/>
  <c r="G23" i="2"/>
  <c r="H23" i="2"/>
  <c r="I23" i="2"/>
  <c r="D34" i="2"/>
  <c r="E34" i="2"/>
  <c r="F34" i="2"/>
  <c r="G34" i="2"/>
  <c r="H34" i="2"/>
  <c r="I34" i="2"/>
  <c r="D46" i="2"/>
  <c r="E46" i="2"/>
  <c r="F46" i="2"/>
  <c r="F83" i="2" s="1"/>
  <c r="G46" i="2"/>
  <c r="H46" i="2"/>
  <c r="I46" i="2"/>
  <c r="N46" i="2"/>
  <c r="D58" i="2"/>
  <c r="E58" i="2"/>
  <c r="N58" i="2" s="1"/>
  <c r="F58" i="2"/>
  <c r="G58" i="2"/>
  <c r="B58" i="2" s="1"/>
  <c r="H58" i="2"/>
  <c r="I58" i="2"/>
  <c r="D70" i="2"/>
  <c r="N70" i="2" s="1"/>
  <c r="E70" i="2"/>
  <c r="F70" i="2"/>
  <c r="G70" i="2"/>
  <c r="H70" i="2"/>
  <c r="I70" i="2"/>
  <c r="D74" i="2"/>
  <c r="E74" i="2"/>
  <c r="F74" i="2"/>
  <c r="G74" i="2"/>
  <c r="H74" i="2"/>
  <c r="I74" i="2"/>
  <c r="D81" i="2"/>
  <c r="N81" i="2" s="1"/>
  <c r="E81" i="2"/>
  <c r="F81" i="2"/>
  <c r="G81" i="2"/>
  <c r="H81" i="2"/>
  <c r="I81" i="2"/>
  <c r="C87" i="2"/>
  <c r="C88" i="2"/>
  <c r="M23" i="2"/>
  <c r="M34" i="2"/>
  <c r="C85" i="2" s="1"/>
  <c r="M46" i="2"/>
  <c r="M58" i="2"/>
  <c r="M70" i="2"/>
  <c r="M74" i="2"/>
  <c r="M81" i="2"/>
  <c r="M83" i="2" s="1"/>
  <c r="L77" i="2"/>
  <c r="L81" i="2"/>
  <c r="L74" i="2"/>
  <c r="L60" i="2"/>
  <c r="P60" i="2" s="1"/>
  <c r="L61" i="2"/>
  <c r="L62" i="2"/>
  <c r="P62" i="2" s="1"/>
  <c r="L63" i="2"/>
  <c r="P63" i="2" s="1"/>
  <c r="L64" i="2"/>
  <c r="P64" i="2" s="1"/>
  <c r="L66" i="2"/>
  <c r="L67" i="2"/>
  <c r="P67" i="2" s="1"/>
  <c r="L68" i="2"/>
  <c r="P68" i="2" s="1"/>
  <c r="L48" i="2"/>
  <c r="L49" i="2"/>
  <c r="L50" i="2"/>
  <c r="L51" i="2"/>
  <c r="L52" i="2"/>
  <c r="L53" i="2"/>
  <c r="P53" i="2" s="1"/>
  <c r="L54" i="2"/>
  <c r="L55" i="2"/>
  <c r="L36" i="2"/>
  <c r="L37" i="2"/>
  <c r="P37" i="2" s="1"/>
  <c r="L38" i="2"/>
  <c r="P38" i="2" s="1"/>
  <c r="L39" i="2"/>
  <c r="L40" i="2"/>
  <c r="L41" i="2"/>
  <c r="P41" i="2" s="1"/>
  <c r="L42" i="2"/>
  <c r="P42" i="2" s="1"/>
  <c r="L43" i="2"/>
  <c r="L44" i="2"/>
  <c r="L46" i="2"/>
  <c r="L25" i="2"/>
  <c r="L26" i="2"/>
  <c r="L27" i="2"/>
  <c r="L28" i="2"/>
  <c r="P28" i="2" s="1"/>
  <c r="L29" i="2"/>
  <c r="L30" i="2"/>
  <c r="L31" i="2"/>
  <c r="L34" i="2"/>
  <c r="L13" i="2"/>
  <c r="L14" i="2"/>
  <c r="L15" i="2"/>
  <c r="L16" i="2"/>
  <c r="L23" i="2" s="1"/>
  <c r="L17" i="2"/>
  <c r="L18" i="2"/>
  <c r="L19" i="2"/>
  <c r="L20" i="2"/>
  <c r="K76" i="2"/>
  <c r="P76" i="2" s="1"/>
  <c r="K77" i="2"/>
  <c r="K79" i="2"/>
  <c r="P79" i="2" s="1"/>
  <c r="K80" i="2"/>
  <c r="P80" i="2" s="1"/>
  <c r="K72" i="2"/>
  <c r="P72" i="2" s="1"/>
  <c r="P74" i="2" s="1"/>
  <c r="K60" i="2"/>
  <c r="K61" i="2"/>
  <c r="K70" i="2" s="1"/>
  <c r="K62" i="2"/>
  <c r="K63" i="2"/>
  <c r="K64" i="2"/>
  <c r="K65" i="2"/>
  <c r="P65" i="2" s="1"/>
  <c r="K66" i="2"/>
  <c r="K67" i="2"/>
  <c r="K68" i="2"/>
  <c r="K69" i="2"/>
  <c r="P69" i="2" s="1"/>
  <c r="K48" i="2"/>
  <c r="K49" i="2"/>
  <c r="K50" i="2"/>
  <c r="K51" i="2"/>
  <c r="K52" i="2"/>
  <c r="K53" i="2"/>
  <c r="K54" i="2"/>
  <c r="K58" i="2" s="1"/>
  <c r="K55" i="2"/>
  <c r="K56" i="2"/>
  <c r="P56" i="2" s="1"/>
  <c r="K57" i="2"/>
  <c r="P57" i="2" s="1"/>
  <c r="K36" i="2"/>
  <c r="K46" i="2" s="1"/>
  <c r="K37" i="2"/>
  <c r="K38" i="2"/>
  <c r="K39" i="2"/>
  <c r="K40" i="2"/>
  <c r="K41" i="2"/>
  <c r="K42" i="2"/>
  <c r="K43" i="2"/>
  <c r="K44" i="2"/>
  <c r="K45" i="2"/>
  <c r="P45" i="2" s="1"/>
  <c r="K25" i="2"/>
  <c r="K26" i="2"/>
  <c r="K27" i="2"/>
  <c r="K28" i="2"/>
  <c r="K29" i="2"/>
  <c r="K30" i="2"/>
  <c r="K31" i="2"/>
  <c r="K32" i="2"/>
  <c r="P32" i="2" s="1"/>
  <c r="K34" i="2"/>
  <c r="K13" i="2"/>
  <c r="K23" i="2" s="1"/>
  <c r="K14" i="2"/>
  <c r="K15" i="2"/>
  <c r="K16" i="2"/>
  <c r="K17" i="2"/>
  <c r="K18" i="2"/>
  <c r="K19" i="2"/>
  <c r="K20" i="2"/>
  <c r="K21" i="2"/>
  <c r="P21" i="2" s="1"/>
  <c r="J81" i="2"/>
  <c r="J83" i="2" s="1"/>
  <c r="J74" i="2"/>
  <c r="J70" i="2"/>
  <c r="J58" i="2"/>
  <c r="J46" i="2"/>
  <c r="J34" i="2"/>
  <c r="J23" i="2"/>
  <c r="I83" i="2"/>
  <c r="H83" i="2"/>
  <c r="E83" i="2"/>
  <c r="D83" i="2"/>
  <c r="C81" i="2"/>
  <c r="A77" i="2"/>
  <c r="B74" i="2"/>
  <c r="B70" i="2"/>
  <c r="B46" i="2"/>
  <c r="B34" i="2"/>
  <c r="A26" i="2"/>
  <c r="C88" i="1"/>
  <c r="C87" i="1"/>
  <c r="M81" i="1"/>
  <c r="J81" i="1"/>
  <c r="I81" i="1"/>
  <c r="H81" i="1"/>
  <c r="G81" i="1"/>
  <c r="F81" i="1"/>
  <c r="E81" i="1"/>
  <c r="B81" i="1" s="1"/>
  <c r="D81" i="1"/>
  <c r="C81" i="1"/>
  <c r="K80" i="1"/>
  <c r="P80" i="1" s="1"/>
  <c r="K79" i="1"/>
  <c r="P79" i="1" s="1"/>
  <c r="L77" i="1"/>
  <c r="K77" i="1"/>
  <c r="A77" i="1"/>
  <c r="K76" i="1"/>
  <c r="P76" i="1" s="1"/>
  <c r="M74" i="1"/>
  <c r="L74" i="1"/>
  <c r="J74" i="1"/>
  <c r="I74" i="1"/>
  <c r="H74" i="1"/>
  <c r="G74" i="1"/>
  <c r="F74" i="1"/>
  <c r="E74" i="1"/>
  <c r="D74" i="1"/>
  <c r="K72" i="1"/>
  <c r="P72" i="1" s="1"/>
  <c r="M70" i="1"/>
  <c r="J70" i="1"/>
  <c r="I70" i="1"/>
  <c r="H70" i="1"/>
  <c r="G70" i="1"/>
  <c r="F70" i="1"/>
  <c r="F83" i="1" s="1"/>
  <c r="E70" i="1"/>
  <c r="N70" i="1" s="1"/>
  <c r="D70" i="1"/>
  <c r="K69" i="1"/>
  <c r="P69" i="1" s="1"/>
  <c r="L68" i="1"/>
  <c r="P68" i="1" s="1"/>
  <c r="K68" i="1"/>
  <c r="L67" i="1"/>
  <c r="P67" i="1" s="1"/>
  <c r="K67" i="1"/>
  <c r="L66" i="1"/>
  <c r="P66" i="1" s="1"/>
  <c r="K66" i="1"/>
  <c r="K65" i="1"/>
  <c r="P65" i="1" s="1"/>
  <c r="L64" i="1"/>
  <c r="K64" i="1"/>
  <c r="L63" i="1"/>
  <c r="P63" i="1" s="1"/>
  <c r="K63" i="1"/>
  <c r="L62" i="1"/>
  <c r="K62" i="1"/>
  <c r="L61" i="1"/>
  <c r="P61" i="1" s="1"/>
  <c r="K61" i="1"/>
  <c r="L60" i="1"/>
  <c r="K60" i="1"/>
  <c r="M58" i="1"/>
  <c r="J58" i="1"/>
  <c r="I58" i="1"/>
  <c r="H58" i="1"/>
  <c r="G58" i="1"/>
  <c r="F58" i="1"/>
  <c r="E58" i="1"/>
  <c r="D58" i="1"/>
  <c r="N58" i="1" s="1"/>
  <c r="K57" i="1"/>
  <c r="P57" i="1" s="1"/>
  <c r="K56" i="1"/>
  <c r="P56" i="1" s="1"/>
  <c r="L55" i="1"/>
  <c r="P55" i="1" s="1"/>
  <c r="K55" i="1"/>
  <c r="L54" i="1"/>
  <c r="P54" i="1" s="1"/>
  <c r="K54" i="1"/>
  <c r="L53" i="1"/>
  <c r="P53" i="1" s="1"/>
  <c r="K53" i="1"/>
  <c r="L52" i="1"/>
  <c r="P52" i="1" s="1"/>
  <c r="K52" i="1"/>
  <c r="L51" i="1"/>
  <c r="P51" i="1" s="1"/>
  <c r="K51" i="1"/>
  <c r="L50" i="1"/>
  <c r="P50" i="1" s="1"/>
  <c r="K50" i="1"/>
  <c r="L49" i="1"/>
  <c r="P49" i="1" s="1"/>
  <c r="K49" i="1"/>
  <c r="L48" i="1"/>
  <c r="P48" i="1" s="1"/>
  <c r="K48" i="1"/>
  <c r="M46" i="1"/>
  <c r="J46" i="1"/>
  <c r="I46" i="1"/>
  <c r="H46" i="1"/>
  <c r="G46" i="1"/>
  <c r="F46" i="1"/>
  <c r="E46" i="1"/>
  <c r="B46" i="1" s="1"/>
  <c r="D46" i="1"/>
  <c r="K45" i="1"/>
  <c r="P45" i="1" s="1"/>
  <c r="L44" i="1"/>
  <c r="P44" i="1" s="1"/>
  <c r="K44" i="1"/>
  <c r="L43" i="1"/>
  <c r="K43" i="1"/>
  <c r="L42" i="1"/>
  <c r="P42" i="1" s="1"/>
  <c r="K42" i="1"/>
  <c r="L41" i="1"/>
  <c r="K41" i="1"/>
  <c r="L40" i="1"/>
  <c r="P40" i="1" s="1"/>
  <c r="K40" i="1"/>
  <c r="L39" i="1"/>
  <c r="K39" i="1"/>
  <c r="L38" i="1"/>
  <c r="P38" i="1" s="1"/>
  <c r="K38" i="1"/>
  <c r="L37" i="1"/>
  <c r="K37" i="1"/>
  <c r="L36" i="1"/>
  <c r="P36" i="1" s="1"/>
  <c r="K36" i="1"/>
  <c r="M34" i="1"/>
  <c r="J34" i="1"/>
  <c r="I34" i="1"/>
  <c r="H34" i="1"/>
  <c r="G34" i="1"/>
  <c r="F34" i="1"/>
  <c r="E34" i="1"/>
  <c r="B34" i="1" s="1"/>
  <c r="D34" i="1"/>
  <c r="K32" i="1"/>
  <c r="P32" i="1" s="1"/>
  <c r="L31" i="1"/>
  <c r="P31" i="1" s="1"/>
  <c r="K31" i="1"/>
  <c r="L30" i="1"/>
  <c r="K30" i="1"/>
  <c r="L29" i="1"/>
  <c r="P29" i="1" s="1"/>
  <c r="K29" i="1"/>
  <c r="L28" i="1"/>
  <c r="K28" i="1"/>
  <c r="A28" i="1"/>
  <c r="L27" i="1"/>
  <c r="P27" i="1" s="1"/>
  <c r="K27" i="1"/>
  <c r="L26" i="1"/>
  <c r="K26" i="1"/>
  <c r="A26" i="1"/>
  <c r="L25" i="1"/>
  <c r="K25" i="1"/>
  <c r="K34" i="1" s="1"/>
  <c r="M23" i="1"/>
  <c r="C85" i="1" s="1"/>
  <c r="J23" i="1"/>
  <c r="I23" i="1"/>
  <c r="H23" i="1"/>
  <c r="H83" i="1" s="1"/>
  <c r="G23" i="1"/>
  <c r="F23" i="1"/>
  <c r="E23" i="1"/>
  <c r="D23" i="1"/>
  <c r="N23" i="1" s="1"/>
  <c r="K21" i="1"/>
  <c r="P21" i="1" s="1"/>
  <c r="L20" i="1"/>
  <c r="P20" i="1" s="1"/>
  <c r="K20" i="1"/>
  <c r="L19" i="1"/>
  <c r="K19" i="1"/>
  <c r="L18" i="1"/>
  <c r="P18" i="1" s="1"/>
  <c r="K18" i="1"/>
  <c r="L17" i="1"/>
  <c r="K17" i="1"/>
  <c r="K23" i="1" s="1"/>
  <c r="L16" i="1"/>
  <c r="P16" i="1" s="1"/>
  <c r="L15" i="1"/>
  <c r="K15" i="1"/>
  <c r="L14" i="1"/>
  <c r="P14" i="1" s="1"/>
  <c r="K14" i="1"/>
  <c r="L13" i="1"/>
  <c r="K13" i="1"/>
  <c r="K46" i="1"/>
  <c r="K70" i="1"/>
  <c r="B74" i="1"/>
  <c r="G83" i="1"/>
  <c r="M83" i="1"/>
  <c r="L34" i="1"/>
  <c r="K58" i="1"/>
  <c r="I83" i="1"/>
  <c r="N46" i="1"/>
  <c r="B70" i="1"/>
  <c r="J83" i="1"/>
  <c r="N74" i="1"/>
  <c r="B23" i="1"/>
  <c r="N81" i="1"/>
  <c r="L46" i="1"/>
  <c r="P74" i="1"/>
  <c r="D83" i="1"/>
  <c r="E83" i="1"/>
  <c r="C86" i="1" l="1"/>
  <c r="C89" i="1" s="1"/>
  <c r="N34" i="1"/>
  <c r="P58" i="1"/>
  <c r="K74" i="1"/>
  <c r="P77" i="1"/>
  <c r="P81" i="1" s="1"/>
  <c r="G83" i="2"/>
  <c r="K74" i="2"/>
  <c r="P18" i="2"/>
  <c r="P55" i="2"/>
  <c r="P51" i="2"/>
  <c r="L70" i="2"/>
  <c r="L83" i="2" s="1"/>
  <c r="N34" i="8"/>
  <c r="K46" i="8"/>
  <c r="P58" i="8"/>
  <c r="E83" i="8"/>
  <c r="I83" i="8"/>
  <c r="L70" i="8"/>
  <c r="B34" i="4"/>
  <c r="G83" i="4"/>
  <c r="K70" i="4"/>
  <c r="F83" i="4"/>
  <c r="J83" i="4"/>
  <c r="P17" i="2"/>
  <c r="P13" i="2"/>
  <c r="P29" i="2"/>
  <c r="P25" i="2"/>
  <c r="P54" i="2"/>
  <c r="P50" i="2"/>
  <c r="N23" i="8"/>
  <c r="K58" i="8"/>
  <c r="P13" i="4"/>
  <c r="P23" i="4" s="1"/>
  <c r="L23" i="4"/>
  <c r="E83" i="4"/>
  <c r="B58" i="4"/>
  <c r="P60" i="4"/>
  <c r="L70" i="4"/>
  <c r="P19" i="1"/>
  <c r="K81" i="2"/>
  <c r="P20" i="2"/>
  <c r="P16" i="2"/>
  <c r="P49" i="2"/>
  <c r="L58" i="2"/>
  <c r="N34" i="2"/>
  <c r="C86" i="2" s="1"/>
  <c r="C89" i="2" s="1"/>
  <c r="L58" i="8"/>
  <c r="G83" i="8"/>
  <c r="P17" i="1"/>
  <c r="P26" i="1"/>
  <c r="L58" i="1"/>
  <c r="L23" i="1"/>
  <c r="L70" i="1"/>
  <c r="B58" i="1"/>
  <c r="P13" i="1"/>
  <c r="P15" i="1"/>
  <c r="P25" i="1"/>
  <c r="P34" i="1" s="1"/>
  <c r="P28" i="1"/>
  <c r="P30" i="1"/>
  <c r="P37" i="1"/>
  <c r="P39" i="1"/>
  <c r="P41" i="1"/>
  <c r="P43" i="1"/>
  <c r="P60" i="1"/>
  <c r="P62" i="1"/>
  <c r="P64" i="1"/>
  <c r="K81" i="1"/>
  <c r="L81" i="1"/>
  <c r="B23" i="2"/>
  <c r="B81" i="2"/>
  <c r="P19" i="2"/>
  <c r="P15" i="2"/>
  <c r="P31" i="2"/>
  <c r="P27" i="2"/>
  <c r="P44" i="2"/>
  <c r="P40" i="2"/>
  <c r="P36" i="2"/>
  <c r="P46" i="2" s="1"/>
  <c r="N74" i="2"/>
  <c r="P13" i="8"/>
  <c r="L23" i="8"/>
  <c r="P15" i="8"/>
  <c r="P23" i="8" s="1"/>
  <c r="P17" i="8"/>
  <c r="P19" i="8"/>
  <c r="B46" i="8"/>
  <c r="B58" i="8"/>
  <c r="K70" i="8"/>
  <c r="K83" i="8" s="1"/>
  <c r="B70" i="8"/>
  <c r="N70" i="8"/>
  <c r="B81" i="8"/>
  <c r="N23" i="4"/>
  <c r="P26" i="4"/>
  <c r="L34" i="4"/>
  <c r="E83" i="5"/>
  <c r="M83" i="5"/>
  <c r="L34" i="9"/>
  <c r="P46" i="9"/>
  <c r="K58" i="9"/>
  <c r="P81" i="5"/>
  <c r="P14" i="2"/>
  <c r="P23" i="2" s="1"/>
  <c r="P30" i="2"/>
  <c r="P26" i="2"/>
  <c r="P43" i="2"/>
  <c r="P39" i="2"/>
  <c r="P52" i="2"/>
  <c r="P48" i="2"/>
  <c r="P66" i="2"/>
  <c r="P61" i="2"/>
  <c r="P70" i="2" s="1"/>
  <c r="P77" i="2"/>
  <c r="P81" i="2" s="1"/>
  <c r="P25" i="8"/>
  <c r="P34" i="8" s="1"/>
  <c r="L34" i="8"/>
  <c r="P36" i="8"/>
  <c r="P38" i="8"/>
  <c r="P40" i="8"/>
  <c r="P42" i="8"/>
  <c r="P44" i="8"/>
  <c r="P66" i="8"/>
  <c r="P70" i="8" s="1"/>
  <c r="P68" i="8"/>
  <c r="P25" i="4"/>
  <c r="P28" i="4"/>
  <c r="P30" i="4"/>
  <c r="L46" i="4"/>
  <c r="P48" i="4"/>
  <c r="P50" i="4"/>
  <c r="P52" i="4"/>
  <c r="P54" i="4"/>
  <c r="P67" i="4"/>
  <c r="B70" i="4"/>
  <c r="B74" i="4"/>
  <c r="K74" i="4"/>
  <c r="N81" i="4"/>
  <c r="L23" i="5"/>
  <c r="P25" i="5"/>
  <c r="P34" i="5" s="1"/>
  <c r="P28" i="5"/>
  <c r="P30" i="5"/>
  <c r="L46" i="5"/>
  <c r="P48" i="5"/>
  <c r="P50" i="5"/>
  <c r="P52" i="5"/>
  <c r="P54" i="5"/>
  <c r="L58" i="5"/>
  <c r="P67" i="5"/>
  <c r="B81" i="5"/>
  <c r="N23" i="9"/>
  <c r="C86" i="9" s="1"/>
  <c r="C89" i="9" s="1"/>
  <c r="P29" i="9"/>
  <c r="P31" i="9"/>
  <c r="N46" i="9"/>
  <c r="P49" i="9"/>
  <c r="P51" i="9"/>
  <c r="P53" i="9"/>
  <c r="L58" i="9"/>
  <c r="P61" i="9"/>
  <c r="P63" i="9"/>
  <c r="K70" i="9"/>
  <c r="K74" i="5"/>
  <c r="P77" i="9"/>
  <c r="P81" i="9" s="1"/>
  <c r="P46" i="4"/>
  <c r="K58" i="4"/>
  <c r="P23" i="5"/>
  <c r="L34" i="5"/>
  <c r="P46" i="5"/>
  <c r="K58" i="5"/>
  <c r="N58" i="5"/>
  <c r="K70" i="5"/>
  <c r="K83" i="5" s="1"/>
  <c r="N70" i="5"/>
  <c r="P23" i="9"/>
  <c r="N34" i="9"/>
  <c r="P70" i="9"/>
  <c r="D83" i="9"/>
  <c r="P37" i="8"/>
  <c r="P39" i="8"/>
  <c r="P41" i="8"/>
  <c r="P43" i="8"/>
  <c r="P67" i="8"/>
  <c r="P29" i="4"/>
  <c r="P31" i="4"/>
  <c r="P49" i="4"/>
  <c r="P51" i="4"/>
  <c r="P53" i="4"/>
  <c r="L58" i="4"/>
  <c r="L83" i="4" s="1"/>
  <c r="N58" i="4"/>
  <c r="C86" i="4" s="1"/>
  <c r="C89" i="4" s="1"/>
  <c r="P66" i="4"/>
  <c r="P77" i="4"/>
  <c r="P81" i="4" s="1"/>
  <c r="K81" i="4"/>
  <c r="K83" i="4" s="1"/>
  <c r="P29" i="5"/>
  <c r="P31" i="5"/>
  <c r="P49" i="5"/>
  <c r="P51" i="5"/>
  <c r="P53" i="5"/>
  <c r="P66" i="5"/>
  <c r="L23" i="9"/>
  <c r="P34" i="9"/>
  <c r="L46" i="9"/>
  <c r="P77" i="8"/>
  <c r="P81" i="8" s="1"/>
  <c r="K83" i="9"/>
  <c r="P55" i="9"/>
  <c r="L70" i="9"/>
  <c r="L83" i="9" s="1"/>
  <c r="B70" i="9"/>
  <c r="P68" i="5"/>
  <c r="P70" i="5" s="1"/>
  <c r="D83" i="5"/>
  <c r="C86" i="5"/>
  <c r="C89" i="5" s="1"/>
  <c r="L70" i="5"/>
  <c r="L83" i="5" s="1"/>
  <c r="B58" i="5"/>
  <c r="P55" i="5"/>
  <c r="P58" i="5" s="1"/>
  <c r="P83" i="5" s="1"/>
  <c r="D83" i="4"/>
  <c r="P55" i="4"/>
  <c r="P58" i="4" s="1"/>
  <c r="P68" i="4"/>
  <c r="P70" i="4" s="1"/>
  <c r="P58" i="9" l="1"/>
  <c r="P83" i="9" s="1"/>
  <c r="P34" i="4"/>
  <c r="K83" i="1"/>
  <c r="P23" i="1"/>
  <c r="K83" i="2"/>
  <c r="P58" i="2"/>
  <c r="C86" i="8"/>
  <c r="C89" i="8" s="1"/>
  <c r="P46" i="8"/>
  <c r="P83" i="8" s="1"/>
  <c r="P34" i="2"/>
  <c r="P83" i="2" s="1"/>
  <c r="L83" i="1"/>
  <c r="P70" i="1"/>
  <c r="P46" i="1"/>
  <c r="L83" i="8"/>
  <c r="P83" i="4"/>
  <c r="P83" i="1" l="1"/>
</calcChain>
</file>

<file path=xl/comments1.xml><?xml version="1.0" encoding="utf-8"?>
<comments xmlns="http://schemas.openxmlformats.org/spreadsheetml/2006/main">
  <authors>
    <author>AWiktorzak</author>
    <author>as</author>
  </authors>
  <commentList>
    <comment ref="B78" authorId="0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 2380
</t>
        </r>
      </text>
    </comment>
  </commentList>
</comments>
</file>

<file path=xl/comments2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comments3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comments4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sharedStrings.xml><?xml version="1.0" encoding="utf-8"?>
<sst xmlns="http://schemas.openxmlformats.org/spreadsheetml/2006/main" count="1750" uniqueCount="141">
  <si>
    <t xml:space="preserve">Plan studiów kierunku Informatyka  </t>
  </si>
  <si>
    <t>Lp.</t>
  </si>
  <si>
    <t>Nazwa modułu/przedmiotu</t>
  </si>
  <si>
    <t>Kod</t>
  </si>
  <si>
    <t>Forma zaliczenia</t>
  </si>
  <si>
    <t>Liczba ECTS</t>
  </si>
  <si>
    <t>Liczba godzin w semestrze</t>
  </si>
  <si>
    <t>C</t>
  </si>
  <si>
    <t>P</t>
  </si>
  <si>
    <t>W</t>
  </si>
  <si>
    <t>Ć</t>
  </si>
  <si>
    <t>Ps</t>
  </si>
  <si>
    <t>L</t>
  </si>
  <si>
    <t>S</t>
  </si>
  <si>
    <t>Semestr 1</t>
  </si>
  <si>
    <t>Analiza matematyczna</t>
  </si>
  <si>
    <t>E</t>
  </si>
  <si>
    <t>Algebra liniowa z geometrią</t>
  </si>
  <si>
    <t>Logika</t>
  </si>
  <si>
    <t>Wprowadzenie do informatyki</t>
  </si>
  <si>
    <t>Z</t>
  </si>
  <si>
    <t>Podstawy programowania</t>
  </si>
  <si>
    <t>Język obcy 1</t>
  </si>
  <si>
    <t>Semestr 2</t>
  </si>
  <si>
    <t>Metody probabilistyki i statystyki</t>
  </si>
  <si>
    <t>Matematyka dyskretna</t>
  </si>
  <si>
    <t>Fizyka</t>
  </si>
  <si>
    <t>Podstawy elektrotechniki i metrologii</t>
  </si>
  <si>
    <t>Programowanie obiektowe</t>
  </si>
  <si>
    <t>Technika cyfrowa</t>
  </si>
  <si>
    <t>Język obcy 2</t>
  </si>
  <si>
    <t>Wychowanie fizyczne</t>
  </si>
  <si>
    <t>Semestr 3</t>
  </si>
  <si>
    <t>Algorytmy i struktury danych</t>
  </si>
  <si>
    <t>Systemy baz danych</t>
  </si>
  <si>
    <t>Elektronika</t>
  </si>
  <si>
    <r>
      <t>Architektura komputerów</t>
    </r>
    <r>
      <rPr>
        <sz val="8"/>
        <color indexed="53"/>
        <rFont val="Arial CE"/>
        <charset val="238"/>
      </rPr>
      <t/>
    </r>
  </si>
  <si>
    <t>Kryptografia</t>
  </si>
  <si>
    <t>Wprowadzenie do metod numerycznych</t>
  </si>
  <si>
    <t>Język obcy 3</t>
  </si>
  <si>
    <t>Semestr 4</t>
  </si>
  <si>
    <t>Programowanie wizualno-obiektowe</t>
  </si>
  <si>
    <t>Projektowanie baz danych</t>
  </si>
  <si>
    <t>Systemy operacyjne</t>
  </si>
  <si>
    <t xml:space="preserve">Grafika komputerowa </t>
  </si>
  <si>
    <t>Wstęp do sieci komputerowych</t>
  </si>
  <si>
    <t>Programowanie mikrokontrolerów</t>
  </si>
  <si>
    <t>Język obcy 4</t>
  </si>
  <si>
    <t>Semestr 5</t>
  </si>
  <si>
    <t>Inżynieria oprogramowania</t>
  </si>
  <si>
    <t>Zaawansowane sieci komputerowe</t>
  </si>
  <si>
    <t>Semestr 6</t>
  </si>
  <si>
    <t>Projektowanie graficznych interfejsów użytkownika</t>
  </si>
  <si>
    <t>Seminarium dyplomowe</t>
  </si>
  <si>
    <t>Semestr 7</t>
  </si>
  <si>
    <t>Ochrona własności intelektualnej</t>
  </si>
  <si>
    <t>BHP i ergonomia pracy</t>
  </si>
  <si>
    <t>Przygotowanie pracy dyplomowej</t>
  </si>
  <si>
    <t>Zakładanie i prowadzenie działalności gospodarczej</t>
  </si>
  <si>
    <t>Podsatwy sztucznej inteligencji</t>
  </si>
  <si>
    <t>Razem godzin dydaktycznych</t>
  </si>
  <si>
    <t>godziny praktyki</t>
  </si>
  <si>
    <t>Łącznie ECTS</t>
  </si>
  <si>
    <t>Suma godzin</t>
  </si>
  <si>
    <t>Technologie Internetu Rzeczy</t>
  </si>
  <si>
    <t>Programowanie aplikacji internetowych</t>
  </si>
  <si>
    <t>Podstawy sztucznej inteligencji</t>
  </si>
  <si>
    <t>Bezpieczeństwo eksploatacji urządzeń elektrycznych</t>
  </si>
  <si>
    <t>Ścieżka specjalnościowa: Systemy oprogramowania</t>
  </si>
  <si>
    <t>Państwowa Wyższa Szkoła Informatyki i Przedsiębiorczości w Łomży</t>
  </si>
  <si>
    <t>Wydział Informatyki i Nauk o Żywności</t>
  </si>
  <si>
    <t>Akademicka 14</t>
  </si>
  <si>
    <t>T +48 86 215 54 88</t>
  </si>
  <si>
    <t>18-400 Łomża</t>
  </si>
  <si>
    <t>F +48 86 215 54 90</t>
  </si>
  <si>
    <t>NIP 718-19-47-148</t>
  </si>
  <si>
    <t>winz@pwsip.edu.pl</t>
  </si>
  <si>
    <t>REGON 451202740</t>
  </si>
  <si>
    <t>www.pwsip.edu.pl/winz</t>
  </si>
  <si>
    <t>Ścieżka specjalnościowa: Grafika komputerowa i techniki multimedialne</t>
  </si>
  <si>
    <t>Praktyka zawodowa (24 tygodni)</t>
  </si>
  <si>
    <t>Technologie programowania</t>
  </si>
  <si>
    <t>Wykład</t>
  </si>
  <si>
    <t>Moduł</t>
  </si>
  <si>
    <t>wspólny</t>
  </si>
  <si>
    <r>
      <rPr>
        <vertAlign val="superscript"/>
        <sz val="10"/>
        <rFont val="Arial CE"/>
        <charset val="238"/>
      </rPr>
      <t>1</t>
    </r>
    <r>
      <rPr>
        <sz val="10"/>
        <rFont val="Arial CE"/>
        <charset val="238"/>
      </rPr>
      <t xml:space="preserve"> - przedmiot obieralny ogólnouczelniany</t>
    </r>
  </si>
  <si>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- przedmiot specjalnościowy</t>
    </r>
  </si>
  <si>
    <r>
      <t>Przedmiot obieralny ogólnouczelniany</t>
    </r>
    <r>
      <rPr>
        <vertAlign val="superscript"/>
        <sz val="10"/>
        <rFont val="Arial"/>
        <family val="2"/>
        <charset val="238"/>
      </rPr>
      <t>1</t>
    </r>
  </si>
  <si>
    <r>
      <t>Systemy wbudowane</t>
    </r>
    <r>
      <rPr>
        <vertAlign val="superscript"/>
        <sz val="10"/>
        <rFont val="Arial"/>
        <family val="2"/>
        <charset val="238"/>
      </rPr>
      <t>2</t>
    </r>
  </si>
  <si>
    <r>
      <t>Metody i techniki sztucznej inteligencji</t>
    </r>
    <r>
      <rPr>
        <vertAlign val="superscript"/>
        <sz val="10"/>
        <rFont val="Arial"/>
        <family val="2"/>
        <charset val="238"/>
      </rPr>
      <t>2</t>
    </r>
  </si>
  <si>
    <r>
      <t>Ochrona baz danych</t>
    </r>
    <r>
      <rPr>
        <vertAlign val="superscript"/>
        <sz val="10"/>
        <rFont val="Arial"/>
        <family val="2"/>
        <charset val="238"/>
      </rPr>
      <t>2</t>
    </r>
  </si>
  <si>
    <r>
      <t>Multimedia</t>
    </r>
    <r>
      <rPr>
        <vertAlign val="superscript"/>
        <sz val="10"/>
        <rFont val="Arial"/>
        <family val="2"/>
        <charset val="238"/>
      </rPr>
      <t>2</t>
    </r>
  </si>
  <si>
    <r>
      <t>Bezpieczeństwo sieci komputerowych</t>
    </r>
    <r>
      <rPr>
        <vertAlign val="superscript"/>
        <sz val="10"/>
        <rFont val="Arial"/>
        <family val="2"/>
        <charset val="238"/>
      </rPr>
      <t>2</t>
    </r>
  </si>
  <si>
    <r>
      <t>Technologie wytwarzania aplikacji internetowych</t>
    </r>
    <r>
      <rPr>
        <vertAlign val="superscript"/>
        <sz val="10"/>
        <rFont val="Arial"/>
        <family val="2"/>
        <charset val="238"/>
      </rPr>
      <t>2</t>
    </r>
  </si>
  <si>
    <r>
      <t>Zaawansowana inżynieria oprogramowania</t>
    </r>
    <r>
      <rPr>
        <vertAlign val="superscript"/>
        <sz val="10"/>
        <rFont val="Arial"/>
        <family val="2"/>
        <charset val="238"/>
      </rPr>
      <t>2</t>
    </r>
  </si>
  <si>
    <r>
      <t xml:space="preserve">Projekt zespołowy I </t>
    </r>
    <r>
      <rPr>
        <vertAlign val="superscript"/>
        <sz val="10"/>
        <rFont val="Arial"/>
        <family val="2"/>
        <charset val="238"/>
      </rPr>
      <t>2</t>
    </r>
  </si>
  <si>
    <r>
      <t>Wydziałowy projekt zespołowy</t>
    </r>
    <r>
      <rPr>
        <vertAlign val="superscript"/>
        <sz val="10"/>
        <rFont val="Arial"/>
        <family val="2"/>
        <charset val="238"/>
      </rPr>
      <t>2</t>
    </r>
  </si>
  <si>
    <t>M1</t>
  </si>
  <si>
    <t>M2</t>
  </si>
  <si>
    <t>M3</t>
  </si>
  <si>
    <t>M4</t>
  </si>
  <si>
    <t>M5</t>
  </si>
  <si>
    <t>M6</t>
  </si>
  <si>
    <t>M7</t>
  </si>
  <si>
    <r>
      <t>Frontend aplikacji internetowych</t>
    </r>
    <r>
      <rPr>
        <vertAlign val="superscript"/>
        <sz val="10"/>
        <rFont val="Arial"/>
        <family val="2"/>
        <charset val="238"/>
      </rPr>
      <t>2</t>
    </r>
  </si>
  <si>
    <r>
      <t>Geometria i kompozycja obrazu</t>
    </r>
    <r>
      <rPr>
        <vertAlign val="superscript"/>
        <sz val="10"/>
        <rFont val="Arial"/>
        <family val="2"/>
        <charset val="238"/>
      </rPr>
      <t>2</t>
    </r>
  </si>
  <si>
    <r>
      <t>Media drukowane</t>
    </r>
    <r>
      <rPr>
        <vertAlign val="superscript"/>
        <sz val="10"/>
        <rFont val="Arial CE"/>
        <charset val="238"/>
      </rPr>
      <t>2</t>
    </r>
  </si>
  <si>
    <r>
      <t>Nieliniowy montaż video</t>
    </r>
    <r>
      <rPr>
        <vertAlign val="superscript"/>
        <sz val="10"/>
        <rFont val="Arial"/>
        <family val="2"/>
        <charset val="238"/>
      </rPr>
      <t>2</t>
    </r>
  </si>
  <si>
    <r>
      <t>Obróbka fotografii reklamowej</t>
    </r>
    <r>
      <rPr>
        <vertAlign val="superscript"/>
        <sz val="10"/>
        <rFont val="Arial"/>
        <family val="2"/>
        <charset val="238"/>
      </rPr>
      <t>2</t>
    </r>
  </si>
  <si>
    <r>
      <t xml:space="preserve">Trójwymiarowa grafika i animacja </t>
    </r>
    <r>
      <rPr>
        <vertAlign val="superscript"/>
        <sz val="10"/>
        <rFont val="Arial"/>
        <family val="2"/>
        <charset val="238"/>
      </rPr>
      <t>2</t>
    </r>
  </si>
  <si>
    <r>
      <t>Projektowanie grafiki użytkowej</t>
    </r>
    <r>
      <rPr>
        <vertAlign val="superscript"/>
        <sz val="10"/>
        <rFont val="Arial"/>
        <family val="2"/>
        <charset val="238"/>
      </rPr>
      <t>2</t>
    </r>
  </si>
  <si>
    <r>
      <t>Odwzorowania przestrzeni trójwymiarowej</t>
    </r>
    <r>
      <rPr>
        <vertAlign val="superscript"/>
        <sz val="10"/>
        <rFont val="Arial CE"/>
        <charset val="238"/>
      </rPr>
      <t>2</t>
    </r>
  </si>
  <si>
    <r>
      <t>Algorytmy multimedialne</t>
    </r>
    <r>
      <rPr>
        <vertAlign val="superscript"/>
        <sz val="10"/>
        <rFont val="Arial"/>
        <family val="2"/>
        <charset val="238"/>
      </rPr>
      <t>2</t>
    </r>
  </si>
  <si>
    <r>
      <t>Geometria i kompozycja</t>
    </r>
    <r>
      <rPr>
        <vertAlign val="superscript"/>
        <sz val="10"/>
        <rFont val="Arial"/>
        <family val="2"/>
        <charset val="238"/>
      </rPr>
      <t>2</t>
    </r>
  </si>
  <si>
    <r>
      <t>Podstawy modelowania i animacji</t>
    </r>
    <r>
      <rPr>
        <vertAlign val="superscript"/>
        <sz val="10"/>
        <rFont val="Arial"/>
        <family val="2"/>
        <charset val="238"/>
      </rPr>
      <t>2</t>
    </r>
  </si>
  <si>
    <r>
      <t>Systemy wbudowane w multimediach</t>
    </r>
    <r>
      <rPr>
        <vertAlign val="superscript"/>
        <sz val="10"/>
        <rFont val="Arial"/>
        <family val="2"/>
        <charset val="238"/>
      </rPr>
      <t>2</t>
    </r>
  </si>
  <si>
    <r>
      <t>Bezpieczeństwo systemów komputerowych</t>
    </r>
    <r>
      <rPr>
        <vertAlign val="superscript"/>
        <sz val="10"/>
        <rFont val="Arial"/>
        <family val="2"/>
        <charset val="238"/>
      </rPr>
      <t>2</t>
    </r>
  </si>
  <si>
    <r>
      <t>Fotografia cyfrowa i Photoshop w praktyce</t>
    </r>
    <r>
      <rPr>
        <vertAlign val="superscript"/>
        <sz val="10"/>
        <rFont val="Arial"/>
        <family val="2"/>
        <charset val="238"/>
      </rPr>
      <t>2</t>
    </r>
  </si>
  <si>
    <t>Ścieżka specjalnościowa:Grafika reklamowa</t>
  </si>
  <si>
    <t>Ścieżka specjalnościowa: Grafika reklamowa</t>
  </si>
  <si>
    <t>c</t>
  </si>
  <si>
    <t>Proseminarium</t>
  </si>
  <si>
    <t>Razem</t>
  </si>
  <si>
    <r>
      <t>Zal</t>
    </r>
    <r>
      <rPr>
        <b/>
        <vertAlign val="superscript"/>
        <sz val="11"/>
        <rFont val="Arial Narrow"/>
        <family val="2"/>
        <charset val="238"/>
      </rPr>
      <t>3</t>
    </r>
  </si>
  <si>
    <r>
      <t>PW</t>
    </r>
    <r>
      <rPr>
        <b/>
        <vertAlign val="superscript"/>
        <sz val="11"/>
        <rFont val="Arial Narrow"/>
        <family val="2"/>
        <charset val="238"/>
      </rPr>
      <t>4</t>
    </r>
  </si>
  <si>
    <r>
      <t>Zdal</t>
    </r>
    <r>
      <rPr>
        <b/>
        <vertAlign val="superscript"/>
        <sz val="11"/>
        <rFont val="Arial Narrow"/>
        <family val="2"/>
        <charset val="238"/>
      </rPr>
      <t>5</t>
    </r>
  </si>
  <si>
    <r>
      <rPr>
        <vertAlign val="superscript"/>
        <sz val="10"/>
        <rFont val="Arial CE"/>
        <charset val="238"/>
      </rPr>
      <t>5</t>
    </r>
    <r>
      <rPr>
        <sz val="10"/>
        <rFont val="Arial CE"/>
        <charset val="238"/>
      </rPr>
      <t xml:space="preserve"> - maks. liczba godzin zajęć zdalnych, szczegóły w sylabusie</t>
    </r>
  </si>
  <si>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- godziny kontaktowe wynikające z zaliczeń</t>
    </r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</si>
  <si>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- godziny pracy własnej studenta</t>
    </r>
  </si>
  <si>
    <t>Grupa przedmiotów</t>
  </si>
  <si>
    <t>G2</t>
  </si>
  <si>
    <t>G3</t>
  </si>
  <si>
    <t>G5</t>
  </si>
  <si>
    <t>G1</t>
  </si>
  <si>
    <t>G4</t>
  </si>
  <si>
    <t>G7</t>
  </si>
  <si>
    <t>studia stacjonarne I stopnia, od roku akademickiego 2020/2021</t>
  </si>
  <si>
    <t>G6</t>
  </si>
  <si>
    <t>studia niestacjonarne I stopnia, od roku akademickiego 2020/2021</t>
  </si>
  <si>
    <t>Godziny etetowe</t>
  </si>
  <si>
    <t>Godziny etatowi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</si>
</sst>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2" x14ac:knownFonts="1">
    <font>
      <sz val="10"/>
      <name val="Arial CE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sz val="8"/>
      <color indexed="53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7"/>
      <name val="Century Gothic"/>
      <family val="2"/>
      <charset val="238"/>
    </font>
    <font>
      <sz val="8"/>
      <name val="Arial CE"/>
      <charset val="238"/>
    </font>
    <font>
      <vertAlign val="superscript"/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Century Gothic"/>
      <family val="2"/>
      <charset val="238"/>
    </font>
    <font>
      <b/>
      <sz val="10"/>
      <name val="Arial"/>
      <family val="2"/>
    </font>
    <font>
      <b/>
      <vertAlign val="superscript"/>
      <sz val="11"/>
      <name val="Arial Narrow"/>
      <family val="2"/>
      <charset val="238"/>
    </font>
    <font>
      <b/>
      <sz val="14"/>
      <name val="Arial CE"/>
      <family val="2"/>
      <charset val="238"/>
    </font>
    <font>
      <b/>
      <sz val="10"/>
      <name val="Times New Roman"/>
      <family val="1"/>
    </font>
    <font>
      <b/>
      <sz val="10"/>
      <name val="Century Gothic"/>
      <family val="2"/>
      <charset val="238"/>
    </font>
    <font>
      <b/>
      <sz val="7"/>
      <name val="Century Gothic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164" fontId="4" fillId="0" borderId="9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64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4" fillId="0" borderId="13" xfId="0" applyNumberFormat="1" applyFont="1" applyFill="1" applyBorder="1" applyAlignment="1"/>
    <xf numFmtId="164" fontId="4" fillId="0" borderId="1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left"/>
    </xf>
    <xf numFmtId="0" fontId="0" fillId="0" borderId="3" xfId="0" applyFont="1" applyFill="1" applyBorder="1"/>
    <xf numFmtId="164" fontId="3" fillId="0" borderId="3" xfId="0" applyNumberFormat="1" applyFont="1" applyFill="1" applyBorder="1" applyAlignment="1"/>
    <xf numFmtId="0" fontId="9" fillId="0" borderId="3" xfId="0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/>
    <xf numFmtId="0" fontId="14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164" fontId="3" fillId="0" borderId="5" xfId="0" applyNumberFormat="1" applyFont="1" applyFill="1" applyBorder="1" applyAlignment="1"/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18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164" fontId="4" fillId="0" borderId="8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4" fillId="0" borderId="11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0" fontId="19" fillId="0" borderId="24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9" fillId="0" borderId="0" xfId="0" applyFont="1" applyFill="1" applyBorder="1"/>
    <xf numFmtId="0" fontId="0" fillId="0" borderId="25" xfId="0" applyFill="1" applyBorder="1"/>
    <xf numFmtId="0" fontId="19" fillId="0" borderId="24" xfId="0" applyFont="1" applyFill="1" applyBorder="1" applyAlignment="1">
      <alignment horizontal="center"/>
    </xf>
    <xf numFmtId="0" fontId="14" fillId="0" borderId="0" xfId="0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14" fillId="0" borderId="24" xfId="0" applyFont="1" applyFill="1" applyBorder="1"/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20" xfId="0" applyFont="1" applyFill="1" applyBorder="1"/>
    <xf numFmtId="0" fontId="0" fillId="0" borderId="18" xfId="0" applyFont="1" applyFill="1" applyBorder="1"/>
    <xf numFmtId="0" fontId="0" fillId="0" borderId="0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right"/>
    </xf>
    <xf numFmtId="0" fontId="14" fillId="0" borderId="25" xfId="0" applyFont="1" applyFill="1" applyBorder="1"/>
    <xf numFmtId="0" fontId="0" fillId="0" borderId="25" xfId="0" applyFont="1" applyFill="1" applyBorder="1"/>
    <xf numFmtId="164" fontId="0" fillId="0" borderId="25" xfId="0" applyNumberFormat="1" applyFont="1" applyFill="1" applyBorder="1"/>
    <xf numFmtId="164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9" fontId="1" fillId="0" borderId="0" xfId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wrapText="1"/>
    </xf>
    <xf numFmtId="0" fontId="8" fillId="0" borderId="26" xfId="0" applyFont="1" applyFill="1" applyBorder="1" applyAlignment="1"/>
    <xf numFmtId="0" fontId="8" fillId="0" borderId="0" xfId="0" applyFont="1" applyFill="1" applyBorder="1" applyAlignment="1"/>
    <xf numFmtId="164" fontId="4" fillId="0" borderId="1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left" wrapText="1"/>
    </xf>
    <xf numFmtId="0" fontId="0" fillId="0" borderId="10" xfId="0" applyFont="1" applyFill="1" applyBorder="1"/>
    <xf numFmtId="164" fontId="4" fillId="0" borderId="27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4" fontId="1" fillId="0" borderId="0" xfId="0" applyNumberFormat="1" applyFont="1" applyFill="1" applyBorder="1"/>
    <xf numFmtId="9" fontId="1" fillId="0" borderId="0" xfId="1" applyFont="1" applyFill="1" applyBorder="1"/>
    <xf numFmtId="0" fontId="1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0" fontId="3" fillId="0" borderId="22" xfId="0" applyFont="1" applyFill="1" applyBorder="1" applyAlignment="1">
      <alignment horizontal="center"/>
    </xf>
    <xf numFmtId="0" fontId="0" fillId="0" borderId="0" xfId="0" applyFont="1" applyFill="1" applyAlignment="1"/>
    <xf numFmtId="0" fontId="18" fillId="0" borderId="28" xfId="0" applyFont="1" applyFill="1" applyBorder="1" applyAlignment="1">
      <alignment vertical="center" wrapText="1"/>
    </xf>
    <xf numFmtId="164" fontId="18" fillId="0" borderId="28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2" borderId="0" xfId="0" applyFont="1" applyFill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30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164" fontId="18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3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24" xfId="0" applyFont="1" applyFill="1" applyBorder="1"/>
    <xf numFmtId="0" fontId="8" fillId="0" borderId="0" xfId="0" applyFont="1" applyFill="1"/>
    <xf numFmtId="0" fontId="28" fillId="0" borderId="0" xfId="0" applyFont="1" applyFill="1"/>
    <xf numFmtId="0" fontId="29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/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2" fillId="10" borderId="1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/>
    <xf numFmtId="0" fontId="0" fillId="0" borderId="39" xfId="0" applyFont="1" applyFill="1" applyBorder="1"/>
    <xf numFmtId="164" fontId="1" fillId="0" borderId="3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18" fillId="10" borderId="1" xfId="0" applyNumberFormat="1" applyFont="1" applyFill="1" applyBorder="1" applyAlignment="1">
      <alignment horizontal="center"/>
    </xf>
    <xf numFmtId="164" fontId="26" fillId="10" borderId="1" xfId="0" applyNumberFormat="1" applyFont="1" applyFill="1" applyBorder="1" applyAlignment="1">
      <alignment horizontal="center"/>
    </xf>
    <xf numFmtId="0" fontId="18" fillId="10" borderId="1" xfId="0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18" fillId="10" borderId="7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12" fillId="10" borderId="1" xfId="0" applyNumberFormat="1" applyFont="1" applyFill="1" applyBorder="1" applyAlignment="1">
      <alignment horizontal="center"/>
    </xf>
    <xf numFmtId="164" fontId="6" fillId="10" borderId="3" xfId="0" applyNumberFormat="1" applyFont="1" applyFill="1" applyBorder="1" applyAlignment="1">
      <alignment horizontal="center"/>
    </xf>
    <xf numFmtId="164" fontId="18" fillId="10" borderId="3" xfId="0" applyNumberFormat="1" applyFont="1" applyFill="1" applyBorder="1" applyAlignment="1">
      <alignment horizontal="center"/>
    </xf>
    <xf numFmtId="164" fontId="12" fillId="0" borderId="4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164" fontId="18" fillId="1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/>
    <xf numFmtId="164" fontId="18" fillId="10" borderId="8" xfId="0" applyNumberFormat="1" applyFont="1" applyFill="1" applyBorder="1" applyAlignment="1">
      <alignment horizont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0" fillId="0" borderId="21" xfId="0" applyFont="1" applyFill="1" applyBorder="1"/>
    <xf numFmtId="164" fontId="1" fillId="10" borderId="34" xfId="0" applyNumberFormat="1" applyFont="1" applyFill="1" applyBorder="1" applyAlignment="1">
      <alignment horizontal="center"/>
    </xf>
    <xf numFmtId="164" fontId="6" fillId="10" borderId="43" xfId="0" applyNumberFormat="1" applyFont="1" applyFill="1" applyBorder="1" applyAlignment="1">
      <alignment horizontal="center"/>
    </xf>
    <xf numFmtId="164" fontId="6" fillId="10" borderId="12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18" fillId="0" borderId="40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25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160898</xdr:colOff>
      <xdr:row>4</xdr:row>
      <xdr:rowOff>80755</xdr:rowOff>
    </xdr:to>
    <xdr:grpSp>
      <xdr:nvGrpSpPr>
        <xdr:cNvPr id="6" name="Grupa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0"/>
          <a:ext cx="5866373" cy="728455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83870</xdr:colOff>
      <xdr:row>4</xdr:row>
      <xdr:rowOff>95664</xdr:rowOff>
    </xdr:to>
    <xdr:grpSp>
      <xdr:nvGrpSpPr>
        <xdr:cNvPr id="8" name="Grupa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0" y="0"/>
          <a:ext cx="6024006" cy="719119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142875</xdr:colOff>
      <xdr:row>4</xdr:row>
      <xdr:rowOff>95664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0"/>
          <a:ext cx="5753966" cy="719119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45770</xdr:colOff>
      <xdr:row>4</xdr:row>
      <xdr:rowOff>95664</xdr:rowOff>
    </xdr:to>
    <xdr:grpSp>
      <xdr:nvGrpSpPr>
        <xdr:cNvPr id="8" name="Grupa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0" y="0"/>
          <a:ext cx="6008420" cy="743364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8</xdr:col>
      <xdr:colOff>93395</xdr:colOff>
      <xdr:row>4</xdr:row>
      <xdr:rowOff>143289</xdr:rowOff>
    </xdr:to>
    <xdr:grpSp>
      <xdr:nvGrpSpPr>
        <xdr:cNvPr id="8" name="Grupa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161925" y="47625"/>
          <a:ext cx="6027470" cy="748807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</xdr:row>
      <xdr:rowOff>95664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0"/>
          <a:ext cx="5895975" cy="743364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Z184"/>
  <sheetViews>
    <sheetView topLeftCell="A46" zoomScaleNormal="100" zoomScaleSheetLayoutView="100" workbookViewId="0">
      <selection activeCell="B94" sqref="B94"/>
    </sheetView>
  </sheetViews>
  <sheetFormatPr defaultColWidth="9.140625" defaultRowHeight="12.75" x14ac:dyDescent="0.2"/>
  <cols>
    <col min="1" max="1" width="4.42578125" style="81" customWidth="1"/>
    <col min="2" max="2" width="45.7109375" style="15" customWidth="1"/>
    <col min="3" max="3" width="10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5" style="15" customWidth="1"/>
    <col min="9" max="9" width="5.5703125" style="78" customWidth="1"/>
    <col min="10" max="12" width="6" style="78" customWidth="1"/>
    <col min="13" max="13" width="7.42578125" style="51" customWidth="1"/>
    <col min="14" max="14" width="9.140625" style="15" hidden="1" customWidth="1"/>
    <col min="15" max="15" width="2" style="15" hidden="1" customWidth="1"/>
    <col min="16" max="16" width="6.7109375" style="255" customWidth="1"/>
    <col min="17" max="17" width="9.140625" style="78" customWidth="1"/>
    <col min="18" max="18" width="1.42578125" style="15" customWidth="1"/>
    <col min="19" max="19" width="10.85546875" style="78" customWidth="1"/>
    <col min="20" max="20" width="9.140625" style="15"/>
    <col min="21" max="21" width="4.85546875" style="15" customWidth="1"/>
    <col min="22" max="22" width="5.28515625" style="15" customWidth="1"/>
    <col min="23" max="23" width="5.7109375" style="15" customWidth="1"/>
    <col min="24" max="24" width="4.5703125" style="15" customWidth="1"/>
    <col min="25" max="25" width="5" style="15" customWidth="1"/>
    <col min="26" max="26" width="5.5703125" style="78" customWidth="1"/>
    <col min="27" max="16384" width="9.140625" style="15"/>
  </cols>
  <sheetData>
    <row r="6" spans="1:26" ht="20.25" customHeight="1" thickBot="1" x14ac:dyDescent="0.25">
      <c r="A6" s="100"/>
      <c r="B6" s="102"/>
      <c r="C6" s="102"/>
      <c r="D6" s="102"/>
      <c r="E6" s="102"/>
      <c r="F6" s="102"/>
      <c r="G6" s="102"/>
      <c r="H6" s="102"/>
      <c r="I6" s="100"/>
      <c r="J6" s="100"/>
      <c r="K6" s="100"/>
      <c r="L6" s="100"/>
      <c r="U6" s="102"/>
      <c r="V6" s="102"/>
      <c r="W6" s="102"/>
      <c r="X6" s="102"/>
      <c r="Y6" s="102"/>
      <c r="Z6" s="100"/>
    </row>
    <row r="7" spans="1:26" s="83" customFormat="1" ht="14.1" customHeight="1" x14ac:dyDescent="0.3">
      <c r="A7" s="104" t="s">
        <v>0</v>
      </c>
      <c r="B7" s="101"/>
      <c r="C7" s="101"/>
      <c r="D7" s="101"/>
      <c r="E7" s="101"/>
      <c r="F7" s="101"/>
      <c r="G7" s="101"/>
      <c r="H7" s="101"/>
      <c r="I7" s="99"/>
      <c r="J7" s="99"/>
      <c r="K7" s="99"/>
      <c r="L7" s="99"/>
      <c r="M7" s="200"/>
      <c r="P7" s="256"/>
      <c r="Q7" s="84"/>
      <c r="S7" s="84"/>
      <c r="U7" s="101"/>
      <c r="V7" s="101"/>
      <c r="W7" s="101"/>
      <c r="X7" s="101"/>
      <c r="Y7" s="101"/>
      <c r="Z7" s="99"/>
    </row>
    <row r="8" spans="1:26" s="83" customFormat="1" ht="14.1" customHeight="1" x14ac:dyDescent="0.3">
      <c r="A8" s="104" t="s">
        <v>136</v>
      </c>
      <c r="I8" s="84"/>
      <c r="J8" s="84"/>
      <c r="K8" s="84"/>
      <c r="L8" s="84"/>
      <c r="M8" s="201"/>
      <c r="P8" s="256"/>
      <c r="Q8" s="84"/>
      <c r="S8" s="84"/>
      <c r="Z8" s="84"/>
    </row>
    <row r="9" spans="1:26" s="85" customFormat="1" ht="14.1" customHeight="1" x14ac:dyDescent="0.25">
      <c r="A9" s="104" t="s">
        <v>68</v>
      </c>
      <c r="I9" s="86"/>
      <c r="J9" s="86"/>
      <c r="K9" s="86"/>
      <c r="L9" s="86"/>
      <c r="M9" s="202"/>
      <c r="P9" s="257"/>
      <c r="Q9" s="86"/>
      <c r="S9" s="86"/>
      <c r="Z9" s="86"/>
    </row>
    <row r="10" spans="1:26" s="1" customFormat="1" ht="33.7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71" t="s">
        <v>3</v>
      </c>
      <c r="P10" s="258" t="s">
        <v>5</v>
      </c>
      <c r="Q10" s="268" t="s">
        <v>129</v>
      </c>
      <c r="U10" s="1" t="s">
        <v>140</v>
      </c>
    </row>
    <row r="11" spans="1:26" s="1" customFormat="1" ht="21" customHeight="1" x14ac:dyDescent="0.2">
      <c r="A11" s="272"/>
      <c r="B11" s="272"/>
      <c r="C11" s="268"/>
      <c r="D11" s="75" t="s">
        <v>9</v>
      </c>
      <c r="E11" s="75" t="s">
        <v>10</v>
      </c>
      <c r="F11" s="75" t="s">
        <v>11</v>
      </c>
      <c r="G11" s="75" t="s">
        <v>12</v>
      </c>
      <c r="H11" s="75" t="s">
        <v>8</v>
      </c>
      <c r="I11" s="75" t="s">
        <v>13</v>
      </c>
      <c r="J11" s="208" t="s">
        <v>123</v>
      </c>
      <c r="K11" s="208" t="s">
        <v>124</v>
      </c>
      <c r="L11" s="209" t="s">
        <v>125</v>
      </c>
      <c r="M11" s="208" t="s">
        <v>7</v>
      </c>
      <c r="N11" s="271"/>
      <c r="P11" s="259" t="s">
        <v>125</v>
      </c>
      <c r="Q11" s="268"/>
      <c r="S11" s="1" t="s">
        <v>82</v>
      </c>
      <c r="U11" s="199" t="s">
        <v>9</v>
      </c>
      <c r="V11" s="199" t="s">
        <v>10</v>
      </c>
      <c r="W11" s="199" t="s">
        <v>11</v>
      </c>
      <c r="X11" s="199" t="s">
        <v>12</v>
      </c>
      <c r="Y11" s="199" t="s">
        <v>8</v>
      </c>
      <c r="Z11" s="199" t="s">
        <v>13</v>
      </c>
    </row>
    <row r="12" spans="1:26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  <c r="U12" s="3"/>
      <c r="V12" s="3"/>
      <c r="W12" s="3"/>
      <c r="X12" s="3"/>
      <c r="Y12" s="3"/>
      <c r="Z12" s="3"/>
    </row>
    <row r="13" spans="1:26" s="9" customFormat="1" ht="12" customHeight="1" x14ac:dyDescent="0.2">
      <c r="A13" s="8">
        <v>1</v>
      </c>
      <c r="B13" s="4" t="s">
        <v>15</v>
      </c>
      <c r="C13" s="5" t="s">
        <v>16</v>
      </c>
      <c r="D13" s="6">
        <v>30</v>
      </c>
      <c r="E13" s="6">
        <v>30</v>
      </c>
      <c r="F13" s="105"/>
      <c r="G13" s="7"/>
      <c r="H13" s="7"/>
      <c r="I13" s="8"/>
      <c r="J13" s="8">
        <v>8</v>
      </c>
      <c r="K13" s="8">
        <f>M13*25-(D13+E13+F13+G13+H13+I13+J13)</f>
        <v>57</v>
      </c>
      <c r="L13" s="210">
        <f>IF(D13=30,26,13)</f>
        <v>26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S13" s="158" t="s">
        <v>84</v>
      </c>
      <c r="U13" s="6">
        <v>30</v>
      </c>
      <c r="V13" s="6">
        <v>30</v>
      </c>
      <c r="W13" s="105"/>
      <c r="X13" s="7"/>
      <c r="Y13" s="7"/>
      <c r="Z13" s="179"/>
    </row>
    <row r="14" spans="1:26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30</v>
      </c>
      <c r="E14" s="12">
        <v>30</v>
      </c>
      <c r="F14" s="106"/>
      <c r="G14" s="7"/>
      <c r="H14" s="7"/>
      <c r="I14" s="8"/>
      <c r="J14" s="8">
        <v>8</v>
      </c>
      <c r="K14" s="8">
        <f t="shared" ref="K14:K21" si="0">M14*25-(D14+E14+F14+G14+H14+I14+J14)</f>
        <v>57</v>
      </c>
      <c r="L14" s="210">
        <f t="shared" ref="L14:L20" si="1">IF(D14=30,26,13)</f>
        <v>26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S14" s="158" t="s">
        <v>84</v>
      </c>
      <c r="U14" s="12">
        <v>30</v>
      </c>
      <c r="V14" s="12">
        <v>30</v>
      </c>
      <c r="W14" s="106"/>
      <c r="X14" s="7"/>
      <c r="Y14" s="7"/>
      <c r="Z14" s="179"/>
    </row>
    <row r="15" spans="1:26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15</v>
      </c>
      <c r="E15" s="12">
        <v>15</v>
      </c>
      <c r="F15" s="106"/>
      <c r="G15" s="7"/>
      <c r="H15" s="7"/>
      <c r="I15" s="8"/>
      <c r="J15" s="8">
        <v>6</v>
      </c>
      <c r="K15" s="8">
        <f t="shared" si="0"/>
        <v>14</v>
      </c>
      <c r="L15" s="210">
        <f t="shared" si="1"/>
        <v>13</v>
      </c>
      <c r="M15" s="225">
        <v>2</v>
      </c>
      <c r="N15" s="10"/>
      <c r="P15" s="261">
        <f t="shared" si="2"/>
        <v>1</v>
      </c>
      <c r="Q15" s="179" t="s">
        <v>130</v>
      </c>
      <c r="S15" s="159"/>
      <c r="U15" s="12">
        <v>15</v>
      </c>
      <c r="V15" s="12">
        <v>15</v>
      </c>
      <c r="W15" s="106"/>
      <c r="X15" s="7"/>
      <c r="Y15" s="7"/>
      <c r="Z15" s="179"/>
    </row>
    <row r="16" spans="1:26" s="9" customFormat="1" ht="12" customHeight="1" x14ac:dyDescent="0.2">
      <c r="A16" s="8">
        <v>4</v>
      </c>
      <c r="B16" s="4" t="s">
        <v>19</v>
      </c>
      <c r="C16" s="5" t="s">
        <v>20</v>
      </c>
      <c r="D16" s="6">
        <v>15</v>
      </c>
      <c r="E16" s="6">
        <v>15</v>
      </c>
      <c r="F16" s="105"/>
      <c r="G16" s="7"/>
      <c r="H16" s="7"/>
      <c r="I16" s="8"/>
      <c r="J16" s="8">
        <v>6</v>
      </c>
      <c r="K16" s="8">
        <f>M16*25-(D16+E16+F16+G16+H16+I16+J16)</f>
        <v>39</v>
      </c>
      <c r="L16" s="210">
        <f t="shared" si="1"/>
        <v>13</v>
      </c>
      <c r="M16" s="224">
        <v>3</v>
      </c>
      <c r="N16" s="4"/>
      <c r="P16" s="261">
        <f t="shared" si="2"/>
        <v>1</v>
      </c>
      <c r="Q16" s="179" t="s">
        <v>130</v>
      </c>
      <c r="S16" s="158" t="s">
        <v>84</v>
      </c>
      <c r="U16" s="6">
        <v>15</v>
      </c>
      <c r="V16" s="6">
        <v>15</v>
      </c>
      <c r="W16" s="105"/>
      <c r="X16" s="7"/>
      <c r="Y16" s="7"/>
      <c r="Z16" s="179"/>
    </row>
    <row r="17" spans="1:26" s="9" customFormat="1" ht="12" customHeight="1" x14ac:dyDescent="0.2">
      <c r="A17" s="8">
        <v>5</v>
      </c>
      <c r="B17" s="4" t="s">
        <v>21</v>
      </c>
      <c r="C17" s="5" t="s">
        <v>16</v>
      </c>
      <c r="D17" s="6">
        <v>30</v>
      </c>
      <c r="E17" s="6">
        <v>15</v>
      </c>
      <c r="F17" s="105">
        <v>30</v>
      </c>
      <c r="G17" s="7"/>
      <c r="H17" s="7"/>
      <c r="I17" s="8"/>
      <c r="J17" s="8">
        <v>8</v>
      </c>
      <c r="K17" s="8">
        <f t="shared" si="0"/>
        <v>42</v>
      </c>
      <c r="L17" s="210">
        <f t="shared" si="1"/>
        <v>26</v>
      </c>
      <c r="M17" s="224">
        <v>5</v>
      </c>
      <c r="N17" s="4"/>
      <c r="P17" s="261">
        <f t="shared" si="2"/>
        <v>2</v>
      </c>
      <c r="Q17" s="179" t="s">
        <v>131</v>
      </c>
      <c r="S17" s="158" t="s">
        <v>84</v>
      </c>
      <c r="U17" s="6">
        <v>30</v>
      </c>
      <c r="V17" s="6">
        <v>15</v>
      </c>
      <c r="W17" s="105">
        <v>30</v>
      </c>
      <c r="X17" s="7"/>
      <c r="Y17" s="7"/>
      <c r="Z17" s="179"/>
    </row>
    <row r="18" spans="1:26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15</v>
      </c>
      <c r="E18" s="18"/>
      <c r="F18" s="92"/>
      <c r="G18" s="18">
        <v>30</v>
      </c>
      <c r="H18" s="19"/>
      <c r="I18" s="18"/>
      <c r="J18" s="18">
        <v>6</v>
      </c>
      <c r="K18" s="8">
        <f t="shared" si="0"/>
        <v>24</v>
      </c>
      <c r="L18" s="210">
        <f t="shared" si="1"/>
        <v>13</v>
      </c>
      <c r="M18" s="224">
        <v>3</v>
      </c>
      <c r="N18" s="24"/>
      <c r="P18" s="261">
        <f t="shared" si="2"/>
        <v>1</v>
      </c>
      <c r="Q18" s="179" t="s">
        <v>130</v>
      </c>
      <c r="S18" s="158" t="s">
        <v>84</v>
      </c>
      <c r="U18" s="181">
        <v>15</v>
      </c>
      <c r="V18" s="181"/>
      <c r="W18" s="92"/>
      <c r="X18" s="181">
        <v>30</v>
      </c>
      <c r="Y18" s="19"/>
      <c r="Z18" s="181"/>
    </row>
    <row r="19" spans="1:26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15</v>
      </c>
      <c r="E19" s="30"/>
      <c r="F19" s="63">
        <v>30</v>
      </c>
      <c r="G19" s="18"/>
      <c r="H19" s="19"/>
      <c r="I19" s="18"/>
      <c r="J19" s="18">
        <v>6</v>
      </c>
      <c r="K19" s="8">
        <f t="shared" si="0"/>
        <v>49</v>
      </c>
      <c r="L19" s="210">
        <f t="shared" si="1"/>
        <v>13</v>
      </c>
      <c r="M19" s="224">
        <v>4</v>
      </c>
      <c r="N19" s="96"/>
      <c r="P19" s="261">
        <f t="shared" si="2"/>
        <v>1</v>
      </c>
      <c r="Q19" s="179" t="s">
        <v>131</v>
      </c>
      <c r="S19" s="158"/>
      <c r="U19" s="30"/>
      <c r="V19" s="30"/>
      <c r="W19" s="182"/>
      <c r="X19" s="181"/>
      <c r="Y19" s="19"/>
      <c r="Z19" s="181"/>
    </row>
    <row r="20" spans="1:26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107"/>
      <c r="G20" s="6"/>
      <c r="H20" s="6"/>
      <c r="I20" s="8"/>
      <c r="J20" s="8">
        <v>4</v>
      </c>
      <c r="K20" s="8">
        <f t="shared" si="0"/>
        <v>11</v>
      </c>
      <c r="L20" s="210">
        <f t="shared" si="1"/>
        <v>13</v>
      </c>
      <c r="M20" s="224">
        <v>1</v>
      </c>
      <c r="N20" s="4"/>
      <c r="P20" s="261">
        <f t="shared" si="2"/>
        <v>1</v>
      </c>
      <c r="Q20" s="179" t="s">
        <v>132</v>
      </c>
      <c r="S20" s="158" t="s">
        <v>84</v>
      </c>
      <c r="U20" s="5">
        <v>10</v>
      </c>
      <c r="V20" s="5"/>
      <c r="W20" s="107"/>
      <c r="X20" s="6"/>
      <c r="Y20" s="6"/>
      <c r="Z20" s="179"/>
    </row>
    <row r="21" spans="1:26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30</v>
      </c>
      <c r="F21" s="108"/>
      <c r="G21" s="7"/>
      <c r="H21" s="7"/>
      <c r="I21" s="8"/>
      <c r="J21" s="8">
        <v>4</v>
      </c>
      <c r="K21" s="8">
        <f t="shared" si="0"/>
        <v>16</v>
      </c>
      <c r="L21" s="210">
        <v>0</v>
      </c>
      <c r="M21" s="225">
        <v>2</v>
      </c>
      <c r="N21" s="56"/>
      <c r="P21" s="261">
        <f t="shared" si="2"/>
        <v>0</v>
      </c>
      <c r="Q21" s="179" t="s">
        <v>133</v>
      </c>
      <c r="S21" s="159"/>
      <c r="U21" s="58"/>
      <c r="V21" s="58">
        <v>30</v>
      </c>
      <c r="W21" s="108"/>
      <c r="X21" s="7"/>
      <c r="Y21" s="7"/>
      <c r="Z21" s="179"/>
    </row>
    <row r="22" spans="1:26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30</v>
      </c>
      <c r="F22" s="92"/>
      <c r="G22" s="18"/>
      <c r="H22" s="19"/>
      <c r="I22" s="18"/>
      <c r="J22" s="18"/>
      <c r="K22" s="8"/>
      <c r="L22" s="210">
        <v>0</v>
      </c>
      <c r="M22" s="226">
        <v>0</v>
      </c>
      <c r="N22" s="28"/>
      <c r="P22" s="261">
        <f t="shared" si="2"/>
        <v>0</v>
      </c>
      <c r="Q22" s="179" t="s">
        <v>133</v>
      </c>
      <c r="S22" s="159"/>
      <c r="U22" s="181"/>
      <c r="V22" s="181">
        <v>30</v>
      </c>
      <c r="W22" s="92"/>
      <c r="X22" s="181"/>
      <c r="Y22" s="19"/>
      <c r="Z22" s="181"/>
    </row>
    <row r="23" spans="1:26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93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93">
        <f>SUM(L13:L22)</f>
        <v>143</v>
      </c>
      <c r="M23" s="227">
        <f>SUM(M13:M22)</f>
        <v>30</v>
      </c>
      <c r="N23" s="97">
        <f>SUM(D23:G23)</f>
        <v>415</v>
      </c>
      <c r="P23" s="262">
        <f>SUM(P13:P22)</f>
        <v>11</v>
      </c>
      <c r="Q23" s="7"/>
      <c r="S23" s="159"/>
      <c r="U23" s="61">
        <f t="shared" ref="U23:Z23" si="4">SUM(U13:U22)</f>
        <v>145</v>
      </c>
      <c r="V23" s="61">
        <f t="shared" si="4"/>
        <v>165</v>
      </c>
      <c r="W23" s="93">
        <f t="shared" si="4"/>
        <v>30</v>
      </c>
      <c r="X23" s="61">
        <f t="shared" si="4"/>
        <v>30</v>
      </c>
      <c r="Y23" s="61">
        <f t="shared" si="4"/>
        <v>0</v>
      </c>
      <c r="Z23" s="61">
        <f t="shared" si="4"/>
        <v>0</v>
      </c>
    </row>
    <row r="24" spans="1:26" s="62" customFormat="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8"/>
      <c r="L24" s="189"/>
      <c r="M24" s="138"/>
      <c r="N24" s="55"/>
      <c r="P24" s="263"/>
      <c r="Q24" s="14"/>
      <c r="S24" s="14"/>
      <c r="U24" s="55"/>
      <c r="V24" s="55"/>
      <c r="W24" s="55"/>
      <c r="X24" s="55"/>
      <c r="Y24" s="55"/>
      <c r="Z24" s="55"/>
    </row>
    <row r="25" spans="1:26" s="62" customFormat="1" ht="12" customHeight="1" x14ac:dyDescent="0.2">
      <c r="A25" s="18">
        <v>1</v>
      </c>
      <c r="B25" s="16" t="s">
        <v>24</v>
      </c>
      <c r="C25" s="17" t="s">
        <v>16</v>
      </c>
      <c r="D25" s="18">
        <v>15</v>
      </c>
      <c r="E25" s="18"/>
      <c r="F25" s="18">
        <v>30</v>
      </c>
      <c r="G25" s="18"/>
      <c r="H25" s="19"/>
      <c r="I25" s="18"/>
      <c r="J25" s="18">
        <v>8</v>
      </c>
      <c r="K25" s="8">
        <f>M25*25-(D25+E25+F25+G25+H25+I25+J25)</f>
        <v>47</v>
      </c>
      <c r="L25" s="210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S25" s="158" t="s">
        <v>84</v>
      </c>
      <c r="U25" s="181">
        <v>15</v>
      </c>
      <c r="V25" s="181"/>
      <c r="W25" s="181">
        <v>30</v>
      </c>
      <c r="X25" s="181"/>
      <c r="Y25" s="19"/>
      <c r="Z25" s="181"/>
    </row>
    <row r="26" spans="1:26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8">
        <f t="shared" ref="K26:K32" si="5">M26*25-(D26+E26+F26+G26+H26+I26+J26)</f>
        <v>57</v>
      </c>
      <c r="L26" s="210">
        <f t="shared" ref="L26:L31" si="6">IF(D26=30,26,13)</f>
        <v>26</v>
      </c>
      <c r="M26" s="224">
        <v>5</v>
      </c>
      <c r="N26" s="4"/>
      <c r="P26" s="261">
        <f t="shared" ref="P26:P33" si="7">ROUND((L26/25+(L26*K26/SUM(D26:I26))/25),0)</f>
        <v>2</v>
      </c>
      <c r="Q26" s="22" t="s">
        <v>130</v>
      </c>
      <c r="S26" s="158" t="s">
        <v>84</v>
      </c>
      <c r="U26" s="6">
        <v>30</v>
      </c>
      <c r="V26" s="6">
        <v>30</v>
      </c>
      <c r="W26" s="6"/>
      <c r="X26" s="6"/>
      <c r="Y26" s="21"/>
      <c r="Z26" s="22"/>
    </row>
    <row r="27" spans="1:26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15</v>
      </c>
      <c r="E27" s="18"/>
      <c r="F27" s="18"/>
      <c r="G27" s="18">
        <v>30</v>
      </c>
      <c r="H27" s="19"/>
      <c r="I27" s="18"/>
      <c r="J27" s="18">
        <v>6</v>
      </c>
      <c r="K27" s="8">
        <f t="shared" si="5"/>
        <v>24</v>
      </c>
      <c r="L27" s="210">
        <f t="shared" si="6"/>
        <v>13</v>
      </c>
      <c r="M27" s="224">
        <v>3</v>
      </c>
      <c r="N27" s="24"/>
      <c r="P27" s="261">
        <f t="shared" si="7"/>
        <v>1</v>
      </c>
      <c r="Q27" s="181" t="s">
        <v>130</v>
      </c>
      <c r="S27" s="158" t="s">
        <v>84</v>
      </c>
      <c r="U27" s="181">
        <v>15</v>
      </c>
      <c r="V27" s="181"/>
      <c r="W27" s="181"/>
      <c r="X27" s="181">
        <v>30</v>
      </c>
      <c r="Y27" s="19"/>
      <c r="Z27" s="181"/>
    </row>
    <row r="28" spans="1:26" s="62" customFormat="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">
        <v>6</v>
      </c>
      <c r="K28" s="8">
        <f t="shared" si="5"/>
        <v>24</v>
      </c>
      <c r="L28" s="210">
        <f t="shared" si="6"/>
        <v>13</v>
      </c>
      <c r="M28" s="224">
        <v>3</v>
      </c>
      <c r="N28" s="25"/>
      <c r="P28" s="261">
        <f t="shared" si="7"/>
        <v>1</v>
      </c>
      <c r="Q28" s="181" t="s">
        <v>130</v>
      </c>
      <c r="S28" s="158" t="s">
        <v>84</v>
      </c>
      <c r="U28" s="181">
        <v>15</v>
      </c>
      <c r="V28" s="181"/>
      <c r="W28" s="181"/>
      <c r="X28" s="181">
        <v>30</v>
      </c>
      <c r="Y28" s="19"/>
      <c r="Z28" s="181"/>
    </row>
    <row r="29" spans="1:26" s="62" customFormat="1" ht="12" customHeight="1" x14ac:dyDescent="0.2">
      <c r="A29" s="18">
        <v>5</v>
      </c>
      <c r="B29" s="24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">
        <v>6</v>
      </c>
      <c r="K29" s="8">
        <f t="shared" si="5"/>
        <v>59</v>
      </c>
      <c r="L29" s="210">
        <f t="shared" si="6"/>
        <v>26</v>
      </c>
      <c r="M29" s="224">
        <v>5</v>
      </c>
      <c r="N29" s="24"/>
      <c r="P29" s="261">
        <f t="shared" si="7"/>
        <v>2</v>
      </c>
      <c r="Q29" s="181" t="s">
        <v>131</v>
      </c>
      <c r="S29" s="158" t="s">
        <v>84</v>
      </c>
      <c r="U29" s="181">
        <v>30</v>
      </c>
      <c r="V29" s="181"/>
      <c r="W29" s="181">
        <v>30</v>
      </c>
      <c r="X29" s="181"/>
      <c r="Y29" s="19"/>
      <c r="Z29" s="181"/>
    </row>
    <row r="30" spans="1:26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">
        <v>6</v>
      </c>
      <c r="K30" s="8">
        <f t="shared" si="5"/>
        <v>49</v>
      </c>
      <c r="L30" s="210">
        <f t="shared" si="6"/>
        <v>13</v>
      </c>
      <c r="M30" s="224">
        <v>4</v>
      </c>
      <c r="N30" s="215"/>
      <c r="P30" s="261">
        <f t="shared" si="7"/>
        <v>1</v>
      </c>
      <c r="Q30" s="181" t="s">
        <v>131</v>
      </c>
      <c r="S30" s="14"/>
      <c r="U30" s="181">
        <v>15</v>
      </c>
      <c r="V30" s="181"/>
      <c r="W30" s="181">
        <v>30</v>
      </c>
      <c r="X30" s="181"/>
      <c r="Y30" s="19"/>
      <c r="Z30" s="181"/>
    </row>
    <row r="31" spans="1:26" s="62" customFormat="1" ht="12" customHeight="1" x14ac:dyDescent="0.2">
      <c r="A31" s="153">
        <v>7</v>
      </c>
      <c r="B31" s="147" t="s">
        <v>45</v>
      </c>
      <c r="C31" s="69" t="s">
        <v>20</v>
      </c>
      <c r="D31" s="70">
        <v>15</v>
      </c>
      <c r="E31" s="70"/>
      <c r="F31" s="70"/>
      <c r="G31" s="70">
        <v>30</v>
      </c>
      <c r="H31" s="71"/>
      <c r="I31" s="70"/>
      <c r="J31" s="50">
        <v>6</v>
      </c>
      <c r="K31" s="8">
        <f t="shared" si="5"/>
        <v>49</v>
      </c>
      <c r="L31" s="210">
        <f t="shared" si="6"/>
        <v>13</v>
      </c>
      <c r="M31" s="224">
        <v>4</v>
      </c>
      <c r="N31" s="147"/>
      <c r="P31" s="261">
        <f t="shared" si="7"/>
        <v>1</v>
      </c>
      <c r="Q31" s="181" t="s">
        <v>131</v>
      </c>
      <c r="S31" s="158" t="s">
        <v>84</v>
      </c>
      <c r="U31" s="70">
        <v>15</v>
      </c>
      <c r="V31" s="70"/>
      <c r="W31" s="70"/>
      <c r="X31" s="70">
        <v>30</v>
      </c>
      <c r="Y31" s="71"/>
      <c r="Z31" s="70"/>
    </row>
    <row r="32" spans="1:26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18">
        <v>30</v>
      </c>
      <c r="F32" s="18"/>
      <c r="G32" s="18"/>
      <c r="H32" s="19"/>
      <c r="I32" s="18"/>
      <c r="J32" s="18">
        <v>4</v>
      </c>
      <c r="K32" s="8">
        <f t="shared" si="5"/>
        <v>16</v>
      </c>
      <c r="L32" s="210">
        <v>0</v>
      </c>
      <c r="M32" s="224">
        <v>2</v>
      </c>
      <c r="N32" s="140"/>
      <c r="P32" s="261">
        <f t="shared" si="7"/>
        <v>0</v>
      </c>
      <c r="Q32" s="181" t="s">
        <v>133</v>
      </c>
      <c r="S32" s="14"/>
      <c r="U32" s="181"/>
      <c r="V32" s="181">
        <v>30</v>
      </c>
      <c r="W32" s="181"/>
      <c r="X32" s="181"/>
      <c r="Y32" s="19"/>
      <c r="Z32" s="181"/>
    </row>
    <row r="33" spans="1:26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18">
        <v>30</v>
      </c>
      <c r="F33" s="18"/>
      <c r="G33" s="18"/>
      <c r="H33" s="19"/>
      <c r="I33" s="18"/>
      <c r="J33" s="18"/>
      <c r="K33" s="8"/>
      <c r="L33" s="210">
        <v>0</v>
      </c>
      <c r="M33" s="226">
        <v>0</v>
      </c>
      <c r="N33" s="28"/>
      <c r="P33" s="261">
        <f t="shared" si="7"/>
        <v>0</v>
      </c>
      <c r="Q33" s="181" t="s">
        <v>133</v>
      </c>
      <c r="S33" s="14"/>
      <c r="U33" s="181"/>
      <c r="V33" s="181">
        <v>30</v>
      </c>
      <c r="W33" s="181"/>
      <c r="X33" s="181"/>
      <c r="Y33" s="19"/>
      <c r="Z33" s="181"/>
    </row>
    <row r="34" spans="1:26" s="62" customFormat="1" ht="12" customHeight="1" x14ac:dyDescent="0.2">
      <c r="A34" s="70"/>
      <c r="B34" s="31" t="str">
        <f>CONCATENATE("Razem        ",SUM(D34:I34))</f>
        <v>Razem        405</v>
      </c>
      <c r="C34" s="32"/>
      <c r="D34" s="53">
        <f t="shared" ref="D34:I34" si="8">SUM(D25:D33)</f>
        <v>135</v>
      </c>
      <c r="E34" s="53">
        <f t="shared" si="8"/>
        <v>90</v>
      </c>
      <c r="F34" s="53">
        <f t="shared" si="8"/>
        <v>90</v>
      </c>
      <c r="G34" s="53">
        <f t="shared" si="8"/>
        <v>90</v>
      </c>
      <c r="H34" s="53">
        <f t="shared" si="8"/>
        <v>0</v>
      </c>
      <c r="I34" s="53">
        <f t="shared" si="8"/>
        <v>0</v>
      </c>
      <c r="J34" s="186">
        <f>SUM(J25:J33)</f>
        <v>50</v>
      </c>
      <c r="K34" s="186">
        <f>SUM(K25:K33)</f>
        <v>325</v>
      </c>
      <c r="L34" s="211">
        <f>SUM(L25:L33)</f>
        <v>117</v>
      </c>
      <c r="M34" s="228">
        <f>SUM(M25:M33)</f>
        <v>30</v>
      </c>
      <c r="N34" s="97">
        <f>SUM(D34:G34)</f>
        <v>405</v>
      </c>
      <c r="P34" s="262">
        <f>SUM(P25:P33)</f>
        <v>9</v>
      </c>
      <c r="Q34" s="181"/>
      <c r="S34" s="14"/>
      <c r="U34" s="53">
        <f t="shared" ref="U34:Z34" si="9">SUM(U25:U33)</f>
        <v>135</v>
      </c>
      <c r="V34" s="53">
        <f t="shared" si="9"/>
        <v>90</v>
      </c>
      <c r="W34" s="53">
        <f t="shared" si="9"/>
        <v>90</v>
      </c>
      <c r="X34" s="53">
        <f t="shared" si="9"/>
        <v>90</v>
      </c>
      <c r="Y34" s="53">
        <f t="shared" si="9"/>
        <v>0</v>
      </c>
      <c r="Z34" s="53">
        <f t="shared" si="9"/>
        <v>0</v>
      </c>
    </row>
    <row r="35" spans="1:26" s="62" customFormat="1" ht="12" customHeight="1" x14ac:dyDescent="0.2">
      <c r="A35" s="33" t="s">
        <v>32</v>
      </c>
      <c r="C35" s="34"/>
      <c r="D35" s="35"/>
      <c r="I35" s="14"/>
      <c r="J35" s="14"/>
      <c r="K35" s="8"/>
      <c r="L35" s="190"/>
      <c r="M35" s="203"/>
      <c r="P35" s="263"/>
      <c r="Q35" s="14"/>
      <c r="S35" s="14"/>
      <c r="U35" s="35"/>
      <c r="Z35" s="14"/>
    </row>
    <row r="36" spans="1:26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15</v>
      </c>
      <c r="E36" s="30"/>
      <c r="F36" s="30">
        <v>30</v>
      </c>
      <c r="G36" s="30"/>
      <c r="H36" s="30"/>
      <c r="I36" s="182"/>
      <c r="J36" s="181">
        <v>8</v>
      </c>
      <c r="K36" s="179">
        <f>M36*25-(D36+E36+F36+G36+H36+I36+J36)</f>
        <v>47</v>
      </c>
      <c r="L36" s="210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S36" s="158" t="s">
        <v>84</v>
      </c>
      <c r="U36" s="30"/>
      <c r="V36" s="30"/>
      <c r="W36" s="30">
        <v>30</v>
      </c>
      <c r="X36" s="30"/>
      <c r="Y36" s="30"/>
      <c r="Z36" s="182"/>
    </row>
    <row r="37" spans="1:26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15</v>
      </c>
      <c r="E37" s="30"/>
      <c r="F37" s="30">
        <v>30</v>
      </c>
      <c r="G37" s="30"/>
      <c r="H37" s="30"/>
      <c r="I37" s="182"/>
      <c r="J37" s="181">
        <v>8</v>
      </c>
      <c r="K37" s="179">
        <f t="shared" ref="K37:K45" si="10">M37*25-(D37+E37+F37+G37+H37+I37+J37)</f>
        <v>22</v>
      </c>
      <c r="L37" s="210">
        <f t="shared" ref="L37:L44" si="11">IF(D37=30,26,13)</f>
        <v>13</v>
      </c>
      <c r="M37" s="224">
        <v>3</v>
      </c>
      <c r="N37" s="125"/>
      <c r="P37" s="261">
        <f t="shared" ref="P37:P45" si="12">ROUND((L37/25+(L37*K37/SUM(D37:I37))/25),0)</f>
        <v>1</v>
      </c>
      <c r="Q37" s="181" t="s">
        <v>131</v>
      </c>
      <c r="S37" s="158" t="s">
        <v>84</v>
      </c>
      <c r="U37" s="30"/>
      <c r="V37" s="30"/>
      <c r="W37" s="30">
        <v>30</v>
      </c>
      <c r="X37" s="30"/>
      <c r="Y37" s="30"/>
      <c r="Z37" s="182"/>
    </row>
    <row r="38" spans="1:26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15</v>
      </c>
      <c r="E38" s="30"/>
      <c r="F38" s="30"/>
      <c r="G38" s="30">
        <v>30</v>
      </c>
      <c r="H38" s="30"/>
      <c r="I38" s="182"/>
      <c r="J38" s="181">
        <v>6</v>
      </c>
      <c r="K38" s="179">
        <f t="shared" si="10"/>
        <v>24</v>
      </c>
      <c r="L38" s="210">
        <f t="shared" si="11"/>
        <v>13</v>
      </c>
      <c r="M38" s="224">
        <v>3</v>
      </c>
      <c r="N38" s="125"/>
      <c r="P38" s="261">
        <f t="shared" si="12"/>
        <v>1</v>
      </c>
      <c r="Q38" s="181" t="s">
        <v>130</v>
      </c>
      <c r="S38" s="158" t="s">
        <v>84</v>
      </c>
      <c r="U38" s="30">
        <v>15</v>
      </c>
      <c r="V38" s="30"/>
      <c r="W38" s="30"/>
      <c r="X38" s="30">
        <v>30</v>
      </c>
      <c r="Y38" s="30"/>
      <c r="Z38" s="182"/>
    </row>
    <row r="39" spans="1:26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15</v>
      </c>
      <c r="E39" s="30"/>
      <c r="F39" s="30">
        <v>30</v>
      </c>
      <c r="G39" s="30"/>
      <c r="H39" s="30"/>
      <c r="I39" s="182"/>
      <c r="J39" s="181">
        <v>6</v>
      </c>
      <c r="K39" s="179">
        <f t="shared" si="10"/>
        <v>24</v>
      </c>
      <c r="L39" s="210">
        <f t="shared" si="11"/>
        <v>13</v>
      </c>
      <c r="M39" s="224">
        <v>3</v>
      </c>
      <c r="N39" s="125"/>
      <c r="P39" s="261">
        <f t="shared" si="12"/>
        <v>1</v>
      </c>
      <c r="Q39" s="181" t="s">
        <v>131</v>
      </c>
      <c r="S39" s="14"/>
      <c r="U39" s="30">
        <v>15</v>
      </c>
      <c r="V39" s="30"/>
      <c r="W39" s="30">
        <v>30</v>
      </c>
      <c r="X39" s="30"/>
      <c r="Y39" s="30"/>
      <c r="Z39" s="182"/>
    </row>
    <row r="40" spans="1:26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15</v>
      </c>
      <c r="E40" s="30"/>
      <c r="F40" s="30">
        <v>30</v>
      </c>
      <c r="G40" s="30"/>
      <c r="H40" s="30"/>
      <c r="I40" s="182"/>
      <c r="J40" s="181">
        <v>6</v>
      </c>
      <c r="K40" s="179">
        <f t="shared" si="10"/>
        <v>24</v>
      </c>
      <c r="L40" s="210">
        <f t="shared" si="11"/>
        <v>13</v>
      </c>
      <c r="M40" s="224">
        <v>3</v>
      </c>
      <c r="N40" s="125"/>
      <c r="P40" s="261">
        <f t="shared" si="12"/>
        <v>1</v>
      </c>
      <c r="Q40" s="181" t="s">
        <v>131</v>
      </c>
      <c r="S40" s="14"/>
      <c r="U40" s="30">
        <v>15</v>
      </c>
      <c r="V40" s="30"/>
      <c r="W40" s="30">
        <v>30</v>
      </c>
      <c r="X40" s="30"/>
      <c r="Y40" s="30"/>
      <c r="Z40" s="182"/>
    </row>
    <row r="41" spans="1:26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15</v>
      </c>
      <c r="E41" s="30"/>
      <c r="F41" s="30">
        <v>30</v>
      </c>
      <c r="G41" s="30"/>
      <c r="H41" s="30"/>
      <c r="I41" s="182"/>
      <c r="J41" s="181">
        <v>8</v>
      </c>
      <c r="K41" s="179">
        <f t="shared" si="10"/>
        <v>22</v>
      </c>
      <c r="L41" s="210">
        <f t="shared" si="11"/>
        <v>13</v>
      </c>
      <c r="M41" s="224">
        <v>3</v>
      </c>
      <c r="N41" s="125"/>
      <c r="P41" s="261">
        <f t="shared" si="12"/>
        <v>1</v>
      </c>
      <c r="Q41" s="181" t="s">
        <v>131</v>
      </c>
      <c r="S41" s="158" t="s">
        <v>84</v>
      </c>
      <c r="U41" s="30">
        <v>15</v>
      </c>
      <c r="V41" s="30"/>
      <c r="W41" s="30">
        <v>30</v>
      </c>
      <c r="X41" s="30"/>
      <c r="Y41" s="30"/>
      <c r="Z41" s="182"/>
    </row>
    <row r="42" spans="1:26" s="62" customFormat="1" ht="12" customHeight="1" x14ac:dyDescent="0.2">
      <c r="A42" s="30">
        <v>7</v>
      </c>
      <c r="B42" s="37" t="s">
        <v>66</v>
      </c>
      <c r="C42" s="5" t="s">
        <v>20</v>
      </c>
      <c r="D42" s="30">
        <v>15</v>
      </c>
      <c r="E42" s="30"/>
      <c r="F42" s="30">
        <v>30</v>
      </c>
      <c r="G42" s="30"/>
      <c r="H42" s="38"/>
      <c r="I42" s="182"/>
      <c r="J42" s="181">
        <v>6</v>
      </c>
      <c r="K42" s="179">
        <f t="shared" si="10"/>
        <v>24</v>
      </c>
      <c r="L42" s="210">
        <f t="shared" si="11"/>
        <v>13</v>
      </c>
      <c r="M42" s="224">
        <v>3</v>
      </c>
      <c r="N42" s="125"/>
      <c r="P42" s="261">
        <f t="shared" si="12"/>
        <v>1</v>
      </c>
      <c r="Q42" s="181" t="s">
        <v>131</v>
      </c>
      <c r="S42" s="158" t="s">
        <v>84</v>
      </c>
      <c r="U42" s="30">
        <v>15</v>
      </c>
      <c r="V42" s="30"/>
      <c r="W42" s="30">
        <v>30</v>
      </c>
      <c r="X42" s="30"/>
      <c r="Y42" s="38"/>
      <c r="Z42" s="182"/>
    </row>
    <row r="43" spans="1:26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15</v>
      </c>
      <c r="E43" s="30"/>
      <c r="F43" s="30">
        <v>30</v>
      </c>
      <c r="G43" s="30"/>
      <c r="H43" s="38"/>
      <c r="I43" s="182"/>
      <c r="J43" s="181">
        <v>6</v>
      </c>
      <c r="K43" s="179">
        <f t="shared" si="10"/>
        <v>24</v>
      </c>
      <c r="L43" s="210">
        <f t="shared" si="11"/>
        <v>13</v>
      </c>
      <c r="M43" s="224">
        <v>3</v>
      </c>
      <c r="N43" s="125"/>
      <c r="P43" s="261">
        <f t="shared" si="12"/>
        <v>1</v>
      </c>
      <c r="Q43" s="181" t="s">
        <v>131</v>
      </c>
      <c r="S43" s="14"/>
      <c r="U43" s="30">
        <v>15</v>
      </c>
      <c r="V43" s="30"/>
      <c r="W43" s="30">
        <v>30</v>
      </c>
      <c r="X43" s="30"/>
      <c r="Y43" s="38"/>
      <c r="Z43" s="182"/>
    </row>
    <row r="44" spans="1:26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15</v>
      </c>
      <c r="E44" s="30"/>
      <c r="F44" s="30"/>
      <c r="G44" s="30">
        <v>30</v>
      </c>
      <c r="H44" s="30"/>
      <c r="I44" s="182"/>
      <c r="J44" s="181">
        <v>6</v>
      </c>
      <c r="K44" s="179">
        <f t="shared" si="10"/>
        <v>24</v>
      </c>
      <c r="L44" s="210">
        <f t="shared" si="11"/>
        <v>13</v>
      </c>
      <c r="M44" s="224">
        <v>3</v>
      </c>
      <c r="N44" s="96"/>
      <c r="P44" s="261">
        <f t="shared" si="12"/>
        <v>1</v>
      </c>
      <c r="Q44" s="181" t="s">
        <v>131</v>
      </c>
      <c r="S44" s="14"/>
      <c r="U44" s="30">
        <v>15</v>
      </c>
      <c r="V44" s="30"/>
      <c r="W44" s="30"/>
      <c r="X44" s="30">
        <v>30</v>
      </c>
      <c r="Y44" s="30"/>
      <c r="Z44" s="182"/>
    </row>
    <row r="45" spans="1:26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30</v>
      </c>
      <c r="F45" s="30"/>
      <c r="G45" s="30"/>
      <c r="H45" s="30"/>
      <c r="I45" s="182"/>
      <c r="J45" s="181">
        <v>4</v>
      </c>
      <c r="K45" s="179">
        <f t="shared" si="10"/>
        <v>16</v>
      </c>
      <c r="L45" s="190">
        <v>0</v>
      </c>
      <c r="M45" s="224">
        <v>2</v>
      </c>
      <c r="N45" s="10"/>
      <c r="P45" s="261">
        <f t="shared" si="12"/>
        <v>0</v>
      </c>
      <c r="Q45" s="181" t="s">
        <v>133</v>
      </c>
      <c r="S45" s="14"/>
      <c r="U45" s="30"/>
      <c r="V45" s="30">
        <v>30</v>
      </c>
      <c r="W45" s="30"/>
      <c r="X45" s="30"/>
      <c r="Y45" s="30"/>
      <c r="Z45" s="182"/>
    </row>
    <row r="46" spans="1:26" s="62" customFormat="1" ht="12" customHeight="1" x14ac:dyDescent="0.2">
      <c r="A46" s="30"/>
      <c r="B46" s="40" t="str">
        <f>CONCATENATE("Razem        ",SUM(D46:I46))</f>
        <v>Razem        435</v>
      </c>
      <c r="C46" s="41"/>
      <c r="D46" s="13">
        <f t="shared" ref="D46:I46" si="13">SUM(D36:D45)</f>
        <v>135</v>
      </c>
      <c r="E46" s="13">
        <f t="shared" si="13"/>
        <v>30</v>
      </c>
      <c r="F46" s="13">
        <f t="shared" si="13"/>
        <v>210</v>
      </c>
      <c r="G46" s="13">
        <f t="shared" si="13"/>
        <v>60</v>
      </c>
      <c r="H46" s="13">
        <f t="shared" si="13"/>
        <v>0</v>
      </c>
      <c r="I46" s="13">
        <f t="shared" si="13"/>
        <v>0</v>
      </c>
      <c r="J46" s="187">
        <f>SUM(J36:J45)</f>
        <v>64</v>
      </c>
      <c r="K46" s="187">
        <f>SUM(K36:K45)</f>
        <v>251</v>
      </c>
      <c r="L46" s="212">
        <f>SUM(L36:L45)</f>
        <v>117</v>
      </c>
      <c r="M46" s="228">
        <f>SUM(M36:M45)</f>
        <v>30</v>
      </c>
      <c r="N46" s="97">
        <f>SUM(D46:G46)</f>
        <v>435</v>
      </c>
      <c r="P46" s="262">
        <f>SUM(P36:P45)</f>
        <v>9</v>
      </c>
      <c r="Q46" s="181"/>
      <c r="S46" s="14"/>
      <c r="U46" s="180">
        <f t="shared" ref="U46:Z46" si="14">SUM(U36:U45)</f>
        <v>105</v>
      </c>
      <c r="V46" s="180">
        <f t="shared" si="14"/>
        <v>30</v>
      </c>
      <c r="W46" s="180">
        <f t="shared" si="14"/>
        <v>210</v>
      </c>
      <c r="X46" s="180">
        <f t="shared" si="14"/>
        <v>60</v>
      </c>
      <c r="Y46" s="180">
        <f t="shared" si="14"/>
        <v>0</v>
      </c>
      <c r="Z46" s="180">
        <f t="shared" si="14"/>
        <v>0</v>
      </c>
    </row>
    <row r="47" spans="1:26" s="62" customFormat="1" ht="12" customHeight="1" x14ac:dyDescent="0.2">
      <c r="A47" s="33" t="s">
        <v>40</v>
      </c>
      <c r="B47" s="42"/>
      <c r="C47" s="43"/>
      <c r="I47" s="14"/>
      <c r="J47" s="14"/>
      <c r="K47" s="8"/>
      <c r="L47" s="190"/>
      <c r="M47" s="44"/>
      <c r="N47" s="42"/>
      <c r="P47" s="263"/>
      <c r="Q47" s="14"/>
      <c r="S47" s="14"/>
      <c r="Z47" s="14"/>
    </row>
    <row r="48" spans="1:26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15</v>
      </c>
      <c r="E48" s="30"/>
      <c r="F48" s="30">
        <v>30</v>
      </c>
      <c r="G48" s="30"/>
      <c r="H48" s="30"/>
      <c r="I48" s="182"/>
      <c r="J48" s="181">
        <v>6</v>
      </c>
      <c r="K48" s="179">
        <f>M48*25-(D48+E48+F48+G48+H48+I48+J48)</f>
        <v>24</v>
      </c>
      <c r="L48" s="210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S48" s="14"/>
      <c r="U48" s="30">
        <v>15</v>
      </c>
      <c r="V48" s="30"/>
      <c r="W48" s="30">
        <v>30</v>
      </c>
      <c r="X48" s="30"/>
      <c r="Y48" s="30"/>
      <c r="Z48" s="182"/>
    </row>
    <row r="49" spans="1:26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30</v>
      </c>
      <c r="E49" s="30"/>
      <c r="F49" s="30">
        <v>30</v>
      </c>
      <c r="G49" s="30"/>
      <c r="H49" s="38"/>
      <c r="I49" s="178"/>
      <c r="J49" s="181">
        <v>8</v>
      </c>
      <c r="K49" s="179">
        <f t="shared" ref="K49:K57" si="15">M49*25-(D49+E49+F49+G49+H49+I49+J49)</f>
        <v>32</v>
      </c>
      <c r="L49" s="210">
        <f t="shared" ref="L49:L55" si="16">IF(D49=30,26,13)</f>
        <v>26</v>
      </c>
      <c r="M49" s="224">
        <v>4</v>
      </c>
      <c r="N49" s="125"/>
      <c r="P49" s="261">
        <f t="shared" ref="P49:P57" si="17">ROUND((L49/25+(L49*K49/SUM(D49:I49))/25),0)</f>
        <v>2</v>
      </c>
      <c r="Q49" s="181" t="s">
        <v>131</v>
      </c>
      <c r="S49" s="14"/>
      <c r="U49" s="30"/>
      <c r="V49" s="30"/>
      <c r="W49" s="30"/>
      <c r="X49" s="30"/>
      <c r="Y49" s="38"/>
      <c r="Z49" s="178"/>
    </row>
    <row r="50" spans="1:26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15</v>
      </c>
      <c r="E50" s="30"/>
      <c r="F50" s="30">
        <v>30</v>
      </c>
      <c r="G50" s="30"/>
      <c r="H50" s="63"/>
      <c r="I50" s="183"/>
      <c r="J50" s="181">
        <v>8</v>
      </c>
      <c r="K50" s="179">
        <f t="shared" si="15"/>
        <v>47</v>
      </c>
      <c r="L50" s="210">
        <f t="shared" si="16"/>
        <v>13</v>
      </c>
      <c r="M50" s="224">
        <v>4</v>
      </c>
      <c r="N50" s="96"/>
      <c r="P50" s="261">
        <f t="shared" si="17"/>
        <v>1</v>
      </c>
      <c r="Q50" s="181" t="s">
        <v>131</v>
      </c>
      <c r="S50" s="14"/>
      <c r="U50" s="30"/>
      <c r="V50" s="30"/>
      <c r="W50" s="30">
        <v>30</v>
      </c>
      <c r="X50" s="30"/>
      <c r="Y50" s="182"/>
      <c r="Z50" s="183"/>
    </row>
    <row r="51" spans="1:26" s="62" customFormat="1" ht="12" customHeight="1" x14ac:dyDescent="0.2">
      <c r="A51" s="30">
        <v>4</v>
      </c>
      <c r="B51" s="64" t="s">
        <v>44</v>
      </c>
      <c r="C51" s="65" t="s">
        <v>16</v>
      </c>
      <c r="D51" s="66">
        <v>15</v>
      </c>
      <c r="E51" s="66"/>
      <c r="F51" s="66">
        <v>30</v>
      </c>
      <c r="G51" s="66"/>
      <c r="H51" s="67"/>
      <c r="I51" s="177"/>
      <c r="J51" s="181">
        <v>8</v>
      </c>
      <c r="K51" s="179">
        <f t="shared" si="15"/>
        <v>47</v>
      </c>
      <c r="L51" s="210">
        <f t="shared" si="16"/>
        <v>13</v>
      </c>
      <c r="M51" s="224">
        <v>4</v>
      </c>
      <c r="N51" s="145"/>
      <c r="P51" s="261">
        <f t="shared" si="17"/>
        <v>1</v>
      </c>
      <c r="Q51" s="181" t="s">
        <v>131</v>
      </c>
      <c r="S51" s="14"/>
      <c r="U51" s="66">
        <v>15</v>
      </c>
      <c r="V51" s="66"/>
      <c r="W51" s="66">
        <v>30</v>
      </c>
      <c r="X51" s="66"/>
      <c r="Y51" s="67"/>
      <c r="Z51" s="177"/>
    </row>
    <row r="52" spans="1:26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83"/>
      <c r="J52" s="181">
        <v>6</v>
      </c>
      <c r="K52" s="179">
        <f t="shared" si="15"/>
        <v>24</v>
      </c>
      <c r="L52" s="210">
        <f t="shared" si="16"/>
        <v>13</v>
      </c>
      <c r="M52" s="224">
        <v>3</v>
      </c>
      <c r="N52" s="146"/>
      <c r="P52" s="261">
        <f t="shared" si="17"/>
        <v>1</v>
      </c>
      <c r="Q52" s="181" t="s">
        <v>131</v>
      </c>
      <c r="S52" s="14"/>
      <c r="U52" s="181">
        <v>15</v>
      </c>
      <c r="V52" s="19"/>
      <c r="W52" s="181">
        <v>30</v>
      </c>
      <c r="X52" s="19"/>
      <c r="Y52" s="19"/>
      <c r="Z52" s="183"/>
    </row>
    <row r="53" spans="1:26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15</v>
      </c>
      <c r="E53" s="70"/>
      <c r="F53" s="70">
        <v>30</v>
      </c>
      <c r="G53" s="70"/>
      <c r="H53" s="71"/>
      <c r="I53" s="184"/>
      <c r="J53" s="181">
        <v>6</v>
      </c>
      <c r="K53" s="179">
        <f t="shared" si="15"/>
        <v>24</v>
      </c>
      <c r="L53" s="210">
        <f t="shared" si="16"/>
        <v>13</v>
      </c>
      <c r="M53" s="224">
        <v>3</v>
      </c>
      <c r="N53" s="147"/>
      <c r="P53" s="261">
        <f t="shared" si="17"/>
        <v>1</v>
      </c>
      <c r="Q53" s="181" t="s">
        <v>131</v>
      </c>
      <c r="S53" s="158" t="s">
        <v>84</v>
      </c>
      <c r="U53" s="70">
        <v>15</v>
      </c>
      <c r="V53" s="70"/>
      <c r="W53" s="70">
        <v>30</v>
      </c>
      <c r="X53" s="70"/>
      <c r="Y53" s="71"/>
      <c r="Z53" s="184"/>
    </row>
    <row r="54" spans="1:26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15</v>
      </c>
      <c r="E54" s="30"/>
      <c r="F54" s="30">
        <v>30</v>
      </c>
      <c r="G54" s="30"/>
      <c r="H54" s="30"/>
      <c r="I54" s="182"/>
      <c r="J54" s="181">
        <v>6</v>
      </c>
      <c r="K54" s="179">
        <f t="shared" si="15"/>
        <v>24</v>
      </c>
      <c r="L54" s="210">
        <f t="shared" si="16"/>
        <v>13</v>
      </c>
      <c r="M54" s="224">
        <v>3</v>
      </c>
      <c r="N54" s="125"/>
      <c r="P54" s="261">
        <f t="shared" si="17"/>
        <v>1</v>
      </c>
      <c r="Q54" s="181" t="s">
        <v>131</v>
      </c>
      <c r="S54" s="14"/>
      <c r="U54" s="30">
        <v>15</v>
      </c>
      <c r="V54" s="30"/>
      <c r="W54" s="30">
        <v>30</v>
      </c>
      <c r="X54" s="30"/>
      <c r="Y54" s="30"/>
      <c r="Z54" s="182"/>
    </row>
    <row r="55" spans="1:26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30</v>
      </c>
      <c r="E55" s="30"/>
      <c r="F55" s="30"/>
      <c r="G55" s="30"/>
      <c r="H55" s="38"/>
      <c r="I55" s="182"/>
      <c r="J55" s="181">
        <v>4</v>
      </c>
      <c r="K55" s="179">
        <f t="shared" si="15"/>
        <v>16</v>
      </c>
      <c r="L55" s="210">
        <f t="shared" si="16"/>
        <v>26</v>
      </c>
      <c r="M55" s="224">
        <v>2</v>
      </c>
      <c r="N55" s="125"/>
      <c r="P55" s="261">
        <f t="shared" si="17"/>
        <v>2</v>
      </c>
      <c r="Q55" s="181" t="s">
        <v>133</v>
      </c>
      <c r="S55" s="14"/>
      <c r="U55" s="30">
        <v>30</v>
      </c>
      <c r="V55" s="30"/>
      <c r="W55" s="30"/>
      <c r="X55" s="30"/>
      <c r="Y55" s="38"/>
      <c r="Z55" s="182"/>
    </row>
    <row r="56" spans="1:26" s="62" customFormat="1" ht="12" customHeight="1" x14ac:dyDescent="0.2">
      <c r="A56" s="30">
        <v>9</v>
      </c>
      <c r="B56" s="39" t="s">
        <v>47</v>
      </c>
      <c r="C56" s="5" t="s">
        <v>16</v>
      </c>
      <c r="D56" s="30"/>
      <c r="E56" s="30">
        <v>30</v>
      </c>
      <c r="F56" s="30"/>
      <c r="G56" s="30"/>
      <c r="H56" s="38"/>
      <c r="I56" s="182"/>
      <c r="J56" s="181">
        <v>4</v>
      </c>
      <c r="K56" s="179">
        <f t="shared" si="15"/>
        <v>16</v>
      </c>
      <c r="L56" s="190">
        <v>0</v>
      </c>
      <c r="M56" s="224">
        <v>2</v>
      </c>
      <c r="N56" s="10"/>
      <c r="P56" s="261">
        <f t="shared" si="17"/>
        <v>0</v>
      </c>
      <c r="Q56" s="181" t="s">
        <v>133</v>
      </c>
      <c r="S56" s="14"/>
      <c r="U56" s="30"/>
      <c r="V56" s="30">
        <v>30</v>
      </c>
      <c r="W56" s="30"/>
      <c r="X56" s="30"/>
      <c r="Y56" s="38"/>
      <c r="Z56" s="182"/>
    </row>
    <row r="57" spans="1:26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30</v>
      </c>
      <c r="F57" s="30"/>
      <c r="G57" s="30"/>
      <c r="H57" s="38"/>
      <c r="I57" s="182"/>
      <c r="J57" s="181">
        <v>4</v>
      </c>
      <c r="K57" s="179">
        <f t="shared" si="15"/>
        <v>16</v>
      </c>
      <c r="L57" s="190">
        <v>0</v>
      </c>
      <c r="M57" s="224">
        <v>2</v>
      </c>
      <c r="N57" s="74"/>
      <c r="P57" s="261">
        <f t="shared" si="17"/>
        <v>0</v>
      </c>
      <c r="Q57" s="181" t="s">
        <v>131</v>
      </c>
      <c r="S57" s="14"/>
      <c r="U57" s="30"/>
      <c r="V57" s="30">
        <v>30</v>
      </c>
      <c r="W57" s="30"/>
      <c r="X57" s="30"/>
      <c r="Y57" s="38"/>
      <c r="Z57" s="182"/>
    </row>
    <row r="58" spans="1:26" s="62" customFormat="1" ht="12" customHeight="1" x14ac:dyDescent="0.2">
      <c r="A58" s="30"/>
      <c r="B58" s="40" t="str">
        <f>CONCATENATE("Razem        ",SUM(D58:I58))</f>
        <v>Razem        420</v>
      </c>
      <c r="C58" s="41"/>
      <c r="D58" s="13">
        <f t="shared" ref="D58:I58" si="18">SUM(D48:D56)</f>
        <v>150</v>
      </c>
      <c r="E58" s="13">
        <f>SUM(E48:E57)</f>
        <v>60</v>
      </c>
      <c r="F58" s="13">
        <f t="shared" si="18"/>
        <v>210</v>
      </c>
      <c r="G58" s="13">
        <f t="shared" si="18"/>
        <v>0</v>
      </c>
      <c r="H58" s="13">
        <f t="shared" si="18"/>
        <v>0</v>
      </c>
      <c r="I58" s="185">
        <f t="shared" si="18"/>
        <v>0</v>
      </c>
      <c r="J58" s="188">
        <f>SUM(J48:J57)</f>
        <v>60</v>
      </c>
      <c r="K58" s="188">
        <f>SUM(K48:K57)</f>
        <v>270</v>
      </c>
      <c r="L58" s="213">
        <f>SUM(L48:L57)</f>
        <v>130</v>
      </c>
      <c r="M58" s="228">
        <f>SUM(M48:M57)</f>
        <v>30</v>
      </c>
      <c r="N58" s="97">
        <f>SUM(D58:G58)</f>
        <v>420</v>
      </c>
      <c r="P58" s="262">
        <f>SUM(P48:P57)</f>
        <v>10</v>
      </c>
      <c r="Q58" s="181"/>
      <c r="S58" s="14"/>
      <c r="U58" s="180">
        <f t="shared" ref="U58" si="19">SUM(U48:U56)</f>
        <v>105</v>
      </c>
      <c r="V58" s="180">
        <f>SUM(V48:V57)</f>
        <v>60</v>
      </c>
      <c r="W58" s="180">
        <f t="shared" ref="W58:Z58" si="20">SUM(W48:W56)</f>
        <v>180</v>
      </c>
      <c r="X58" s="180">
        <f t="shared" si="20"/>
        <v>0</v>
      </c>
      <c r="Y58" s="180">
        <f t="shared" si="20"/>
        <v>0</v>
      </c>
      <c r="Z58" s="185">
        <f t="shared" si="20"/>
        <v>0</v>
      </c>
    </row>
    <row r="59" spans="1:26" s="62" customFormat="1" ht="12" customHeight="1" x14ac:dyDescent="0.2">
      <c r="A59" s="33" t="s">
        <v>48</v>
      </c>
      <c r="B59" s="46"/>
      <c r="C59" s="43"/>
      <c r="I59" s="14"/>
      <c r="J59" s="14"/>
      <c r="K59" s="8"/>
      <c r="L59" s="190"/>
      <c r="M59" s="44"/>
      <c r="N59" s="46"/>
      <c r="P59" s="263"/>
      <c r="Q59" s="14"/>
      <c r="S59" s="14"/>
      <c r="Z59" s="14"/>
    </row>
    <row r="60" spans="1:26" s="62" customFormat="1" ht="12" customHeight="1" x14ac:dyDescent="0.2">
      <c r="A60" s="30">
        <v>1</v>
      </c>
      <c r="B60" s="37" t="s">
        <v>93</v>
      </c>
      <c r="C60" s="5" t="s">
        <v>20</v>
      </c>
      <c r="D60" s="30">
        <v>15</v>
      </c>
      <c r="E60" s="30"/>
      <c r="F60" s="30">
        <v>30</v>
      </c>
      <c r="G60" s="30"/>
      <c r="H60" s="30"/>
      <c r="I60" s="182"/>
      <c r="J60" s="181">
        <v>6</v>
      </c>
      <c r="K60" s="179">
        <f>M60*25-(D60+E60+F60+G60+H60+I60+J60)</f>
        <v>24</v>
      </c>
      <c r="L60" s="210">
        <f t="shared" ref="L60:L68" si="21">IF(D60=30,26,13)</f>
        <v>13</v>
      </c>
      <c r="M60" s="224">
        <v>3</v>
      </c>
      <c r="N60" s="125"/>
      <c r="P60" s="261">
        <f>ROUND((L60/25+(L60*K60/SUM(D60:I60))/25),0)</f>
        <v>1</v>
      </c>
      <c r="Q60" s="181" t="s">
        <v>134</v>
      </c>
      <c r="S60" s="14"/>
      <c r="U60" s="30">
        <v>15</v>
      </c>
      <c r="V60" s="30"/>
      <c r="W60" s="30">
        <v>30</v>
      </c>
      <c r="X60" s="30"/>
      <c r="Y60" s="30"/>
      <c r="Z60" s="182"/>
    </row>
    <row r="61" spans="1:26" s="62" customFormat="1" ht="12" customHeight="1" x14ac:dyDescent="0.2">
      <c r="A61" s="30">
        <v>2</v>
      </c>
      <c r="B61" s="45" t="s">
        <v>94</v>
      </c>
      <c r="C61" s="5" t="s">
        <v>20</v>
      </c>
      <c r="D61" s="30">
        <v>15</v>
      </c>
      <c r="E61" s="30"/>
      <c r="F61" s="30">
        <v>30</v>
      </c>
      <c r="G61" s="30"/>
      <c r="H61" s="30"/>
      <c r="I61" s="182"/>
      <c r="J61" s="181">
        <v>6</v>
      </c>
      <c r="K61" s="179">
        <f t="shared" ref="K61:K69" si="22">M61*25-(D61+E61+F61+G61+H61+I61+J61)</f>
        <v>24</v>
      </c>
      <c r="L61" s="210">
        <f t="shared" si="21"/>
        <v>13</v>
      </c>
      <c r="M61" s="224">
        <v>3</v>
      </c>
      <c r="N61" s="96"/>
      <c r="P61" s="261">
        <f t="shared" ref="P61:P69" si="23">ROUND((L61/25+(L61*K61/SUM(D61:I61))/25),0)</f>
        <v>1</v>
      </c>
      <c r="Q61" s="181" t="s">
        <v>134</v>
      </c>
      <c r="S61" s="14"/>
      <c r="U61" s="30"/>
      <c r="V61" s="30"/>
      <c r="W61" s="30"/>
      <c r="X61" s="30"/>
      <c r="Y61" s="30"/>
      <c r="Z61" s="182"/>
    </row>
    <row r="62" spans="1:26" s="62" customFormat="1" ht="12" customHeight="1" x14ac:dyDescent="0.2">
      <c r="A62" s="30">
        <v>3</v>
      </c>
      <c r="B62" s="45" t="s">
        <v>92</v>
      </c>
      <c r="C62" s="5" t="s">
        <v>16</v>
      </c>
      <c r="D62" s="30">
        <v>15</v>
      </c>
      <c r="E62" s="30"/>
      <c r="F62" s="30">
        <v>30</v>
      </c>
      <c r="G62" s="30"/>
      <c r="H62" s="30"/>
      <c r="I62" s="182"/>
      <c r="J62" s="181">
        <v>8</v>
      </c>
      <c r="K62" s="179">
        <f t="shared" si="22"/>
        <v>47</v>
      </c>
      <c r="L62" s="210">
        <f t="shared" si="21"/>
        <v>13</v>
      </c>
      <c r="M62" s="224">
        <v>4</v>
      </c>
      <c r="N62" s="96"/>
      <c r="P62" s="261">
        <f t="shared" si="23"/>
        <v>1</v>
      </c>
      <c r="Q62" s="181" t="s">
        <v>134</v>
      </c>
      <c r="S62" s="14"/>
      <c r="U62" s="30">
        <v>15</v>
      </c>
      <c r="V62" s="30"/>
      <c r="W62" s="30">
        <v>30</v>
      </c>
      <c r="X62" s="30"/>
      <c r="Y62" s="30"/>
      <c r="Z62" s="182"/>
    </row>
    <row r="63" spans="1:26" s="62" customFormat="1" ht="12" customHeight="1" x14ac:dyDescent="0.2">
      <c r="A63" s="30">
        <v>4</v>
      </c>
      <c r="B63" s="45" t="s">
        <v>91</v>
      </c>
      <c r="C63" s="5" t="s">
        <v>20</v>
      </c>
      <c r="D63" s="30">
        <v>15</v>
      </c>
      <c r="E63" s="30"/>
      <c r="F63" s="30">
        <v>30</v>
      </c>
      <c r="G63" s="30"/>
      <c r="H63" s="30"/>
      <c r="I63" s="182"/>
      <c r="J63" s="181">
        <v>6</v>
      </c>
      <c r="K63" s="179">
        <f t="shared" si="22"/>
        <v>24</v>
      </c>
      <c r="L63" s="210">
        <f t="shared" si="21"/>
        <v>13</v>
      </c>
      <c r="M63" s="224">
        <v>3</v>
      </c>
      <c r="N63" s="96"/>
      <c r="P63" s="261">
        <f t="shared" si="23"/>
        <v>1</v>
      </c>
      <c r="Q63" s="181" t="s">
        <v>134</v>
      </c>
      <c r="S63" s="14"/>
      <c r="U63" s="30">
        <v>15</v>
      </c>
      <c r="V63" s="30"/>
      <c r="W63" s="30">
        <v>30</v>
      </c>
      <c r="X63" s="30"/>
      <c r="Y63" s="30"/>
      <c r="Z63" s="182"/>
    </row>
    <row r="64" spans="1:26" s="62" customFormat="1" ht="12" customHeight="1" x14ac:dyDescent="0.2">
      <c r="A64" s="30">
        <v>5</v>
      </c>
      <c r="B64" s="45" t="s">
        <v>90</v>
      </c>
      <c r="C64" s="5" t="s">
        <v>16</v>
      </c>
      <c r="D64" s="30">
        <v>15</v>
      </c>
      <c r="E64" s="30"/>
      <c r="F64" s="30">
        <v>30</v>
      </c>
      <c r="G64" s="30"/>
      <c r="H64" s="30"/>
      <c r="I64" s="182"/>
      <c r="J64" s="181">
        <v>8</v>
      </c>
      <c r="K64" s="179">
        <f t="shared" si="22"/>
        <v>47</v>
      </c>
      <c r="L64" s="210">
        <f t="shared" si="21"/>
        <v>13</v>
      </c>
      <c r="M64" s="224">
        <v>4</v>
      </c>
      <c r="N64" s="96"/>
      <c r="P64" s="261">
        <f t="shared" si="23"/>
        <v>1</v>
      </c>
      <c r="Q64" s="181" t="s">
        <v>134</v>
      </c>
      <c r="S64" s="14"/>
      <c r="U64" s="30"/>
      <c r="V64" s="30"/>
      <c r="W64" s="30"/>
      <c r="X64" s="30"/>
      <c r="Y64" s="30"/>
      <c r="Z64" s="182"/>
    </row>
    <row r="65" spans="1:26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15</v>
      </c>
      <c r="F65" s="30"/>
      <c r="G65" s="30"/>
      <c r="H65" s="30">
        <v>30</v>
      </c>
      <c r="I65" s="182"/>
      <c r="J65" s="181">
        <v>6</v>
      </c>
      <c r="K65" s="179">
        <f t="shared" si="22"/>
        <v>49</v>
      </c>
      <c r="L65" s="210">
        <v>0</v>
      </c>
      <c r="M65" s="224">
        <v>4</v>
      </c>
      <c r="N65" s="96"/>
      <c r="P65" s="261">
        <f t="shared" si="23"/>
        <v>0</v>
      </c>
      <c r="Q65" s="181" t="s">
        <v>134</v>
      </c>
      <c r="S65" s="14"/>
      <c r="U65" s="30"/>
      <c r="V65" s="30">
        <v>15</v>
      </c>
      <c r="W65" s="30"/>
      <c r="X65" s="30"/>
      <c r="Y65" s="30">
        <v>30</v>
      </c>
      <c r="Z65" s="182"/>
    </row>
    <row r="66" spans="1:26" s="62" customFormat="1" ht="12" customHeight="1" x14ac:dyDescent="0.2">
      <c r="A66" s="30">
        <v>7</v>
      </c>
      <c r="B66" s="37" t="s">
        <v>89</v>
      </c>
      <c r="C66" s="5" t="s">
        <v>20</v>
      </c>
      <c r="D66" s="30">
        <v>15</v>
      </c>
      <c r="E66" s="30"/>
      <c r="F66" s="30">
        <v>30</v>
      </c>
      <c r="G66" s="30"/>
      <c r="H66" s="30"/>
      <c r="I66" s="182"/>
      <c r="J66" s="181">
        <v>6</v>
      </c>
      <c r="K66" s="179">
        <f t="shared" si="22"/>
        <v>24</v>
      </c>
      <c r="L66" s="210">
        <f t="shared" si="21"/>
        <v>13</v>
      </c>
      <c r="M66" s="224">
        <v>3</v>
      </c>
      <c r="N66" s="125"/>
      <c r="P66" s="261">
        <f t="shared" si="23"/>
        <v>1</v>
      </c>
      <c r="Q66" s="181" t="s">
        <v>134</v>
      </c>
      <c r="S66" s="14"/>
      <c r="U66" s="30">
        <v>15</v>
      </c>
      <c r="V66" s="30"/>
      <c r="W66" s="30">
        <v>30</v>
      </c>
      <c r="X66" s="30"/>
      <c r="Y66" s="30"/>
      <c r="Z66" s="182"/>
    </row>
    <row r="67" spans="1:26" s="62" customFormat="1" ht="12" customHeight="1" x14ac:dyDescent="0.2">
      <c r="A67" s="30">
        <v>8</v>
      </c>
      <c r="B67" s="49" t="s">
        <v>88</v>
      </c>
      <c r="C67" s="5" t="s">
        <v>20</v>
      </c>
      <c r="D67" s="30">
        <v>15</v>
      </c>
      <c r="E67" s="30"/>
      <c r="F67" s="30">
        <v>30</v>
      </c>
      <c r="G67" s="30"/>
      <c r="H67" s="30"/>
      <c r="I67" s="182"/>
      <c r="J67" s="181">
        <v>6</v>
      </c>
      <c r="K67" s="179">
        <f t="shared" si="22"/>
        <v>24</v>
      </c>
      <c r="L67" s="210">
        <f t="shared" si="21"/>
        <v>13</v>
      </c>
      <c r="M67" s="224">
        <v>3</v>
      </c>
      <c r="N67" s="96"/>
      <c r="P67" s="261">
        <f t="shared" si="23"/>
        <v>1</v>
      </c>
      <c r="Q67" s="181" t="s">
        <v>134</v>
      </c>
      <c r="S67" s="14"/>
      <c r="U67" s="30">
        <v>15</v>
      </c>
      <c r="V67" s="30"/>
      <c r="W67" s="30"/>
      <c r="X67" s="30"/>
      <c r="Y67" s="30"/>
      <c r="Z67" s="182"/>
    </row>
    <row r="68" spans="1:26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30</v>
      </c>
      <c r="E68" s="30"/>
      <c r="F68" s="30"/>
      <c r="G68" s="30"/>
      <c r="H68" s="30"/>
      <c r="I68" s="182"/>
      <c r="J68" s="181">
        <v>4</v>
      </c>
      <c r="K68" s="179">
        <f t="shared" si="22"/>
        <v>16</v>
      </c>
      <c r="L68" s="210">
        <f t="shared" si="21"/>
        <v>26</v>
      </c>
      <c r="M68" s="224">
        <v>2</v>
      </c>
      <c r="N68" s="125"/>
      <c r="P68" s="261">
        <f t="shared" si="23"/>
        <v>2</v>
      </c>
      <c r="Q68" s="181" t="s">
        <v>133</v>
      </c>
      <c r="S68" s="14"/>
      <c r="U68" s="30">
        <v>30</v>
      </c>
      <c r="V68" s="30"/>
      <c r="W68" s="30"/>
      <c r="X68" s="30"/>
      <c r="Y68" s="30"/>
      <c r="Z68" s="182"/>
    </row>
    <row r="69" spans="1:26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182">
        <v>15</v>
      </c>
      <c r="J69" s="181">
        <v>4</v>
      </c>
      <c r="K69" s="179">
        <f t="shared" si="22"/>
        <v>6</v>
      </c>
      <c r="L69" s="182">
        <v>13</v>
      </c>
      <c r="M69" s="224">
        <v>1</v>
      </c>
      <c r="N69" s="125"/>
      <c r="P69" s="261">
        <f t="shared" si="23"/>
        <v>1</v>
      </c>
      <c r="Q69" s="181" t="s">
        <v>135</v>
      </c>
      <c r="S69" s="14"/>
      <c r="U69" s="30"/>
      <c r="V69" s="30"/>
      <c r="W69" s="30"/>
      <c r="X69" s="30"/>
      <c r="Y69" s="30"/>
      <c r="Z69" s="182">
        <v>15</v>
      </c>
    </row>
    <row r="70" spans="1:26" s="62" customFormat="1" ht="12" customHeight="1" x14ac:dyDescent="0.2">
      <c r="A70" s="30"/>
      <c r="B70" s="40" t="str">
        <f>CONCATENATE("Razem        ",SUM(D70:I70))</f>
        <v>Razem        405</v>
      </c>
      <c r="C70" s="41"/>
      <c r="D70" s="13">
        <f t="shared" ref="D70:I70" si="24">SUM(D60:D69)</f>
        <v>135</v>
      </c>
      <c r="E70" s="13">
        <f t="shared" si="24"/>
        <v>15</v>
      </c>
      <c r="F70" s="13">
        <f t="shared" si="24"/>
        <v>210</v>
      </c>
      <c r="G70" s="13">
        <f t="shared" si="24"/>
        <v>0</v>
      </c>
      <c r="H70" s="13">
        <f t="shared" si="24"/>
        <v>30</v>
      </c>
      <c r="I70" s="13">
        <f t="shared" si="24"/>
        <v>15</v>
      </c>
      <c r="J70" s="188">
        <f>SUM(J60:J69)</f>
        <v>60</v>
      </c>
      <c r="K70" s="188">
        <f>SUM(K60:K69)</f>
        <v>285</v>
      </c>
      <c r="L70" s="213">
        <f>SUM(L60:L69)</f>
        <v>130</v>
      </c>
      <c r="M70" s="228">
        <f>SUM(M60:M69)</f>
        <v>30</v>
      </c>
      <c r="N70" s="97">
        <f>SUM(D70:I70)</f>
        <v>405</v>
      </c>
      <c r="P70" s="262">
        <f>SUM(P60:P69)</f>
        <v>10</v>
      </c>
      <c r="Q70" s="181"/>
      <c r="S70" s="14"/>
      <c r="U70" s="180">
        <f t="shared" ref="U70:Z70" si="25">SUM(U60:U69)</f>
        <v>105</v>
      </c>
      <c r="V70" s="180">
        <f t="shared" si="25"/>
        <v>15</v>
      </c>
      <c r="W70" s="180">
        <f t="shared" si="25"/>
        <v>120</v>
      </c>
      <c r="X70" s="180">
        <f t="shared" si="25"/>
        <v>0</v>
      </c>
      <c r="Y70" s="180">
        <f t="shared" si="25"/>
        <v>30</v>
      </c>
      <c r="Z70" s="180">
        <f t="shared" si="25"/>
        <v>15</v>
      </c>
    </row>
    <row r="71" spans="1:26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S71" s="14"/>
      <c r="Z71" s="14"/>
    </row>
    <row r="72" spans="1:26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182">
        <v>30</v>
      </c>
      <c r="J72" s="181">
        <v>4</v>
      </c>
      <c r="K72" s="179">
        <f>M72*25-(D72+E72+F72+G72+H72+I72+J72)</f>
        <v>16</v>
      </c>
      <c r="L72" s="210">
        <v>26</v>
      </c>
      <c r="M72" s="224">
        <v>2</v>
      </c>
      <c r="N72" s="96"/>
      <c r="P72" s="261">
        <f t="shared" ref="P72:P73" si="26">ROUND((L72/25+(L72*K72/SUM(D72:I72))/25),0)</f>
        <v>2</v>
      </c>
      <c r="Q72" s="181" t="s">
        <v>135</v>
      </c>
      <c r="S72" s="14"/>
      <c r="U72" s="30"/>
      <c r="V72" s="30"/>
      <c r="W72" s="30"/>
      <c r="X72" s="30"/>
      <c r="Y72" s="30"/>
      <c r="Z72" s="182">
        <v>30</v>
      </c>
    </row>
    <row r="73" spans="1:26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182">
        <v>960</v>
      </c>
      <c r="J73" s="181">
        <v>125</v>
      </c>
      <c r="K73" s="179"/>
      <c r="L73" s="210">
        <v>125</v>
      </c>
      <c r="M73" s="224">
        <v>28</v>
      </c>
      <c r="N73" s="96"/>
      <c r="P73" s="261">
        <f t="shared" si="26"/>
        <v>5</v>
      </c>
      <c r="Q73" s="181" t="s">
        <v>137</v>
      </c>
      <c r="S73" s="14"/>
      <c r="U73" s="30"/>
      <c r="V73" s="30"/>
      <c r="W73" s="30"/>
      <c r="X73" s="30"/>
      <c r="Y73" s="30"/>
      <c r="Z73" s="182">
        <v>960</v>
      </c>
    </row>
    <row r="74" spans="1:26" s="62" customFormat="1" ht="12" customHeight="1" x14ac:dyDescent="0.2">
      <c r="A74" s="30"/>
      <c r="B74" s="40" t="str">
        <f>CONCATENATE("Razem        ",SUM(D74:I74))</f>
        <v>Razem        30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3">
        <f>SUM(I72:I73)-I73</f>
        <v>30</v>
      </c>
      <c r="J74" s="179">
        <f>SUM(J72:J73)</f>
        <v>129</v>
      </c>
      <c r="K74" s="179">
        <f>SUM(K72:K73)</f>
        <v>16</v>
      </c>
      <c r="L74" s="210">
        <f>SUM(L72:L73)</f>
        <v>151</v>
      </c>
      <c r="M74" s="228">
        <f>SUM(M72:M73)</f>
        <v>30</v>
      </c>
      <c r="N74" s="97">
        <f>SUM(D74:I74)</f>
        <v>30</v>
      </c>
      <c r="P74" s="262">
        <f>SUM(P72:P73)</f>
        <v>7</v>
      </c>
      <c r="Q74" s="181"/>
      <c r="S74" s="14"/>
      <c r="U74" s="180">
        <f>SUM(U72:U73)</f>
        <v>0</v>
      </c>
      <c r="V74" s="180">
        <f>SUM(V72:V73)</f>
        <v>0</v>
      </c>
      <c r="W74" s="180">
        <f>SUM(W72:W73)</f>
        <v>0</v>
      </c>
      <c r="X74" s="180">
        <f>SUM(X72:X73)</f>
        <v>0</v>
      </c>
      <c r="Y74" s="180">
        <f>SUM(Y72:Y73)</f>
        <v>0</v>
      </c>
      <c r="Z74" s="180">
        <f>SUM(Z72:Z73)-Z73</f>
        <v>30</v>
      </c>
    </row>
    <row r="75" spans="1:26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S75" s="14"/>
      <c r="Z75" s="14"/>
    </row>
    <row r="76" spans="1:26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182">
        <v>30</v>
      </c>
      <c r="J76" s="181">
        <v>4</v>
      </c>
      <c r="K76" s="179">
        <f>M76*25-(D76+E76+F76+G76+H76+I76+J76)</f>
        <v>16</v>
      </c>
      <c r="L76" s="210">
        <v>26</v>
      </c>
      <c r="M76" s="224">
        <v>2</v>
      </c>
      <c r="N76" s="96"/>
      <c r="P76" s="261">
        <f t="shared" ref="P76:P80" si="27">ROUND((L76/25+(L76*K76/SUM(D76:I76))/25),0)</f>
        <v>2</v>
      </c>
      <c r="Q76" s="181" t="s">
        <v>135</v>
      </c>
      <c r="S76" s="14"/>
      <c r="U76" s="30"/>
      <c r="V76" s="30"/>
      <c r="W76" s="30"/>
      <c r="X76" s="30"/>
      <c r="Y76" s="30"/>
      <c r="Z76" s="182">
        <v>30</v>
      </c>
    </row>
    <row r="77" spans="1:26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15</v>
      </c>
      <c r="E77" s="30">
        <v>30</v>
      </c>
      <c r="F77" s="30"/>
      <c r="G77" s="30"/>
      <c r="H77" s="30"/>
      <c r="I77" s="182"/>
      <c r="J77" s="181">
        <v>6</v>
      </c>
      <c r="K77" s="179">
        <f>M77*25-(D77+E77+F77+G77+H77+I77+J77)</f>
        <v>49</v>
      </c>
      <c r="L77" s="210">
        <f>IF(D77=30,26,13)</f>
        <v>13</v>
      </c>
      <c r="M77" s="224">
        <v>4</v>
      </c>
      <c r="N77" s="96"/>
      <c r="P77" s="261">
        <f t="shared" si="27"/>
        <v>1</v>
      </c>
      <c r="Q77" s="181" t="s">
        <v>132</v>
      </c>
      <c r="S77" s="158" t="s">
        <v>84</v>
      </c>
      <c r="U77" s="30">
        <v>15</v>
      </c>
      <c r="V77" s="30">
        <v>30</v>
      </c>
      <c r="W77" s="30"/>
      <c r="X77" s="30"/>
      <c r="Y77" s="30"/>
      <c r="Z77" s="182"/>
    </row>
    <row r="78" spans="1:26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J78" s="181">
        <v>50</v>
      </c>
      <c r="K78" s="179">
        <v>375</v>
      </c>
      <c r="L78" s="210">
        <v>50</v>
      </c>
      <c r="M78" s="224">
        <v>15</v>
      </c>
      <c r="N78" s="96"/>
      <c r="P78" s="261">
        <v>5</v>
      </c>
      <c r="Q78" s="181" t="s">
        <v>135</v>
      </c>
      <c r="S78" s="14"/>
      <c r="U78" s="30"/>
      <c r="V78" s="30"/>
      <c r="W78" s="30"/>
      <c r="X78" s="30"/>
      <c r="Y78" s="30"/>
    </row>
    <row r="79" spans="1:26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30</v>
      </c>
      <c r="I79" s="182"/>
      <c r="J79" s="181">
        <v>4</v>
      </c>
      <c r="K79" s="179">
        <f>M79*25-(D79+E79+F79+G79+H79+I79+J79)</f>
        <v>91</v>
      </c>
      <c r="L79" s="210">
        <v>0</v>
      </c>
      <c r="M79" s="224">
        <v>5</v>
      </c>
      <c r="N79" s="96"/>
      <c r="P79" s="261">
        <f t="shared" si="27"/>
        <v>0</v>
      </c>
      <c r="Q79" s="181" t="s">
        <v>134</v>
      </c>
      <c r="S79" s="158" t="s">
        <v>84</v>
      </c>
      <c r="U79" s="30"/>
      <c r="V79" s="30"/>
      <c r="W79" s="30"/>
      <c r="X79" s="30"/>
      <c r="Y79" s="30">
        <v>30</v>
      </c>
      <c r="Z79" s="182"/>
    </row>
    <row r="80" spans="1:26" s="9" customFormat="1" ht="12" customHeight="1" x14ac:dyDescent="0.2">
      <c r="A80" s="30">
        <v>5</v>
      </c>
      <c r="B80" s="49" t="s">
        <v>58</v>
      </c>
      <c r="C80" s="65" t="s">
        <v>20</v>
      </c>
      <c r="D80" s="65">
        <v>15</v>
      </c>
      <c r="E80" s="65">
        <v>30</v>
      </c>
      <c r="F80" s="65"/>
      <c r="G80" s="65"/>
      <c r="H80" s="65"/>
      <c r="I80" s="230"/>
      <c r="J80" s="132">
        <v>6</v>
      </c>
      <c r="K80" s="132">
        <f>M80*25-(D80+E80+F80+G80+H80+I80+J80)</f>
        <v>49</v>
      </c>
      <c r="L80" s="231">
        <v>13</v>
      </c>
      <c r="M80" s="232">
        <v>4</v>
      </c>
      <c r="N80" s="233"/>
      <c r="P80" s="261">
        <f t="shared" si="27"/>
        <v>1</v>
      </c>
      <c r="Q80" s="132" t="s">
        <v>132</v>
      </c>
      <c r="S80" s="158" t="s">
        <v>84</v>
      </c>
      <c r="U80" s="65">
        <v>15</v>
      </c>
      <c r="V80" s="65">
        <v>30</v>
      </c>
      <c r="W80" s="65"/>
      <c r="X80" s="65"/>
      <c r="Y80" s="65"/>
      <c r="Z80" s="230"/>
    </row>
    <row r="81" spans="1:26" s="62" customFormat="1" ht="12" customHeight="1" x14ac:dyDescent="0.2">
      <c r="A81" s="30"/>
      <c r="B81" s="229" t="str">
        <f>CONCATENATE("Razem        ",SUM(D81:I81))</f>
        <v>Razem        150</v>
      </c>
      <c r="C81" s="143">
        <f>COUNTIF(C76:C77,"E")</f>
        <v>0</v>
      </c>
      <c r="D81" s="141">
        <f t="shared" ref="D81:I81" si="28">SUM(D76:D80)</f>
        <v>30</v>
      </c>
      <c r="E81" s="141">
        <f t="shared" si="28"/>
        <v>60</v>
      </c>
      <c r="F81" s="141">
        <f t="shared" si="28"/>
        <v>0</v>
      </c>
      <c r="G81" s="141">
        <f t="shared" si="28"/>
        <v>0</v>
      </c>
      <c r="H81" s="141">
        <f t="shared" si="28"/>
        <v>30</v>
      </c>
      <c r="I81" s="141">
        <f t="shared" si="28"/>
        <v>30</v>
      </c>
      <c r="J81" s="188">
        <f>SUM(J76:J80)</f>
        <v>70</v>
      </c>
      <c r="K81" s="188">
        <f>SUM(K76:K80)</f>
        <v>580</v>
      </c>
      <c r="L81" s="188">
        <f>SUM(L76:L80)</f>
        <v>102</v>
      </c>
      <c r="M81" s="228">
        <f>SUM(M76:M80)</f>
        <v>30</v>
      </c>
      <c r="N81" s="60">
        <f>SUM(D81:I81)</f>
        <v>150</v>
      </c>
      <c r="O81" s="19"/>
      <c r="P81" s="262">
        <f>SUM(P76:P80)</f>
        <v>9</v>
      </c>
      <c r="Q81" s="181"/>
      <c r="S81" s="14"/>
      <c r="U81" s="141">
        <f t="shared" ref="U81:Z81" si="29">SUM(U76:U80)</f>
        <v>30</v>
      </c>
      <c r="V81" s="141">
        <f t="shared" si="29"/>
        <v>60</v>
      </c>
      <c r="W81" s="141">
        <f t="shared" si="29"/>
        <v>0</v>
      </c>
      <c r="X81" s="141">
        <f t="shared" si="29"/>
        <v>0</v>
      </c>
      <c r="Y81" s="141">
        <f t="shared" si="29"/>
        <v>30</v>
      </c>
      <c r="Z81" s="141">
        <f t="shared" si="29"/>
        <v>30</v>
      </c>
    </row>
    <row r="82" spans="1:26" s="62" customFormat="1" ht="12" customHeight="1" thickBot="1" x14ac:dyDescent="0.25">
      <c r="A82" s="50"/>
      <c r="B82" s="46"/>
      <c r="C82" s="43"/>
      <c r="D82" s="218"/>
      <c r="E82" s="218"/>
      <c r="F82" s="218"/>
      <c r="G82" s="218"/>
      <c r="H82" s="218"/>
      <c r="I82" s="218"/>
      <c r="J82" s="219"/>
      <c r="K82" s="219"/>
      <c r="L82" s="220"/>
      <c r="M82" s="218"/>
      <c r="N82" s="221"/>
      <c r="P82" s="264"/>
      <c r="Q82" s="222"/>
      <c r="S82" s="14"/>
      <c r="U82" s="218"/>
      <c r="V82" s="218"/>
      <c r="W82" s="218"/>
      <c r="X82" s="218"/>
      <c r="Y82" s="218"/>
      <c r="Z82" s="218"/>
    </row>
    <row r="83" spans="1:26" s="62" customFormat="1" ht="12" customHeight="1" thickBot="1" x14ac:dyDescent="0.25">
      <c r="A83" s="50"/>
      <c r="C83" s="194" t="s">
        <v>122</v>
      </c>
      <c r="D83" s="195">
        <f t="shared" ref="D83:M83" si="30">SUM(D81,D74,D70,D58,D46,D34,D23)</f>
        <v>745</v>
      </c>
      <c r="E83" s="195">
        <f t="shared" si="30"/>
        <v>420</v>
      </c>
      <c r="F83" s="195">
        <f t="shared" si="30"/>
        <v>780</v>
      </c>
      <c r="G83" s="195">
        <f t="shared" si="30"/>
        <v>180</v>
      </c>
      <c r="H83" s="195">
        <f t="shared" si="30"/>
        <v>60</v>
      </c>
      <c r="I83" s="195">
        <f t="shared" si="30"/>
        <v>75</v>
      </c>
      <c r="J83" s="195">
        <f t="shared" si="30"/>
        <v>489</v>
      </c>
      <c r="K83" s="195">
        <f t="shared" si="30"/>
        <v>2036</v>
      </c>
      <c r="L83" s="214">
        <f t="shared" si="30"/>
        <v>890</v>
      </c>
      <c r="M83" s="217">
        <f t="shared" si="30"/>
        <v>210</v>
      </c>
      <c r="N83" s="216"/>
      <c r="O83" s="196"/>
      <c r="P83" s="265">
        <f>P23+P34+P46+P58+P70+P74+P81</f>
        <v>65</v>
      </c>
      <c r="Q83" s="197"/>
      <c r="S83" s="14"/>
      <c r="U83" s="195">
        <f t="shared" ref="U83:Z83" si="31">SUM(U81,U74,U70,U58,U46,U34,U23)</f>
        <v>625</v>
      </c>
      <c r="V83" s="195">
        <f t="shared" si="31"/>
        <v>420</v>
      </c>
      <c r="W83" s="195">
        <f t="shared" si="31"/>
        <v>630</v>
      </c>
      <c r="X83" s="195">
        <f t="shared" si="31"/>
        <v>180</v>
      </c>
      <c r="Y83" s="195">
        <f t="shared" si="31"/>
        <v>60</v>
      </c>
      <c r="Z83" s="195">
        <f t="shared" si="31"/>
        <v>75</v>
      </c>
    </row>
    <row r="84" spans="1:26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14"/>
      <c r="S84" s="14"/>
      <c r="Z84" s="14"/>
    </row>
    <row r="85" spans="1:26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P85" s="266"/>
      <c r="Q85" s="14"/>
      <c r="S85" s="14"/>
      <c r="V85" s="62" t="s">
        <v>85</v>
      </c>
      <c r="W85" s="157"/>
      <c r="X85" s="120"/>
      <c r="Y85" s="122"/>
      <c r="Z85" s="122"/>
    </row>
    <row r="86" spans="1:26" s="62" customFormat="1" ht="12" customHeight="1" x14ac:dyDescent="0.2">
      <c r="A86" s="50"/>
      <c r="B86" s="87" t="s">
        <v>60</v>
      </c>
      <c r="C86" s="88">
        <f>N81+N70+N58+N46+N34+N23+N74</f>
        <v>2260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P86" s="266"/>
      <c r="Q86" s="14"/>
      <c r="S86" s="14"/>
      <c r="U86" s="155"/>
      <c r="V86" s="154" t="s">
        <v>86</v>
      </c>
      <c r="W86" s="90"/>
      <c r="X86" s="90"/>
      <c r="Y86" s="90"/>
      <c r="Z86" s="91"/>
    </row>
    <row r="87" spans="1:26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M87" s="51"/>
      <c r="P87" s="266"/>
      <c r="Q87" s="14"/>
      <c r="S87" s="14"/>
      <c r="U87" s="156"/>
      <c r="V87" s="154" t="s">
        <v>127</v>
      </c>
    </row>
    <row r="88" spans="1:26" s="62" customFormat="1" ht="12" customHeight="1" x14ac:dyDescent="0.2">
      <c r="A88" s="50"/>
      <c r="B88" s="87" t="s">
        <v>57</v>
      </c>
      <c r="C88" s="89">
        <f>K78</f>
        <v>375</v>
      </c>
      <c r="D88" s="156"/>
      <c r="E88" s="154" t="s">
        <v>128</v>
      </c>
      <c r="L88" s="91"/>
      <c r="M88" s="204"/>
      <c r="P88" s="266"/>
      <c r="Q88" s="14"/>
      <c r="S88" s="14"/>
      <c r="U88" s="156"/>
      <c r="V88" s="154" t="s">
        <v>128</v>
      </c>
    </row>
    <row r="89" spans="1:26" s="62" customFormat="1" ht="12" customHeight="1" x14ac:dyDescent="0.2">
      <c r="A89" s="50"/>
      <c r="B89" s="87" t="s">
        <v>63</v>
      </c>
      <c r="C89" s="88">
        <f>SUM(C86:C88)</f>
        <v>3595</v>
      </c>
      <c r="D89" s="90"/>
      <c r="E89" s="154" t="s">
        <v>126</v>
      </c>
      <c r="M89" s="51"/>
      <c r="P89" s="266"/>
      <c r="Q89" s="14"/>
      <c r="S89" s="14"/>
      <c r="U89" s="90"/>
      <c r="V89" s="154" t="s">
        <v>126</v>
      </c>
    </row>
    <row r="90" spans="1:26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18"/>
      <c r="S90" s="14"/>
      <c r="U90" s="118"/>
      <c r="V90" s="119"/>
      <c r="W90" s="118"/>
      <c r="X90" s="118"/>
      <c r="Y90" s="118"/>
      <c r="Z90" s="115"/>
    </row>
    <row r="91" spans="1:26" s="62" customFormat="1" x14ac:dyDescent="0.2">
      <c r="A91" s="50"/>
      <c r="B91" s="73"/>
      <c r="C91" s="20"/>
      <c r="F91" s="15"/>
      <c r="I91" s="14"/>
      <c r="J91" s="14"/>
      <c r="K91" s="14"/>
      <c r="L91" s="14"/>
      <c r="M91" s="51"/>
      <c r="P91" s="266"/>
      <c r="Q91" s="14"/>
      <c r="S91" s="14"/>
      <c r="W91" s="15"/>
      <c r="Z91" s="14"/>
    </row>
    <row r="92" spans="1:26" s="62" customFormat="1" ht="27" x14ac:dyDescent="0.2">
      <c r="A92" s="50"/>
      <c r="B92" s="174" t="s">
        <v>69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206" t="s">
        <v>70</v>
      </c>
      <c r="P92" s="266"/>
      <c r="Q92" s="14"/>
      <c r="S92" s="14"/>
      <c r="U92" s="175"/>
      <c r="V92" s="175"/>
      <c r="W92" s="175"/>
      <c r="X92" s="175"/>
      <c r="Y92" s="175"/>
      <c r="Z92" s="175"/>
    </row>
    <row r="93" spans="1:26" s="62" customFormat="1" ht="13.5" x14ac:dyDescent="0.2">
      <c r="A93" s="50"/>
      <c r="B93" s="175" t="s">
        <v>71</v>
      </c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206" t="s">
        <v>72</v>
      </c>
      <c r="P93" s="266"/>
      <c r="Q93" s="14"/>
      <c r="S93" s="14"/>
      <c r="U93" s="175"/>
      <c r="V93" s="175"/>
      <c r="W93" s="175"/>
      <c r="X93" s="175"/>
      <c r="Y93" s="175"/>
      <c r="Z93" s="175"/>
    </row>
    <row r="94" spans="1:26" s="62" customFormat="1" ht="13.5" x14ac:dyDescent="0.25">
      <c r="A94" s="50"/>
      <c r="B94" s="175" t="s">
        <v>73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207" t="s">
        <v>74</v>
      </c>
      <c r="P94" s="266"/>
      <c r="Q94" s="14"/>
      <c r="S94" s="14"/>
      <c r="U94" s="176"/>
      <c r="V94" s="176"/>
      <c r="W94" s="176"/>
      <c r="X94" s="176"/>
      <c r="Y94" s="176"/>
      <c r="Z94" s="176"/>
    </row>
    <row r="95" spans="1:26" s="62" customFormat="1" ht="13.5" x14ac:dyDescent="0.2">
      <c r="A95" s="50"/>
      <c r="B95" s="175" t="s">
        <v>75</v>
      </c>
      <c r="E95" s="269" t="s">
        <v>76</v>
      </c>
      <c r="F95" s="269"/>
      <c r="G95" s="269"/>
      <c r="H95" s="269"/>
      <c r="I95" s="269"/>
      <c r="J95" s="269"/>
      <c r="K95" s="269"/>
      <c r="L95" s="269"/>
      <c r="M95" s="269"/>
      <c r="P95" s="266"/>
      <c r="Q95" s="14"/>
      <c r="S95" s="14"/>
    </row>
    <row r="96" spans="1:26" s="62" customFormat="1" ht="13.5" x14ac:dyDescent="0.25">
      <c r="A96" s="50"/>
      <c r="B96" s="175" t="s">
        <v>77</v>
      </c>
      <c r="E96" s="270" t="s">
        <v>78</v>
      </c>
      <c r="F96" s="270"/>
      <c r="G96" s="270"/>
      <c r="H96" s="270"/>
      <c r="I96" s="270"/>
      <c r="J96" s="270"/>
      <c r="K96" s="270"/>
      <c r="L96" s="270"/>
      <c r="M96" s="270"/>
      <c r="P96" s="266"/>
      <c r="Q96" s="14"/>
      <c r="S96" s="14"/>
    </row>
    <row r="97" spans="1:26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Z97" s="14"/>
    </row>
    <row r="98" spans="1:26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Z98" s="14"/>
    </row>
    <row r="99" spans="1:26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Z99" s="14"/>
    </row>
    <row r="100" spans="1:26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Z100" s="14"/>
    </row>
    <row r="101" spans="1:26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Z101" s="14"/>
    </row>
    <row r="102" spans="1:26" s="62" customFormat="1" x14ac:dyDescent="0.2">
      <c r="A102" s="50"/>
      <c r="I102" s="14"/>
      <c r="J102" s="14"/>
      <c r="K102" s="14"/>
      <c r="L102" s="14"/>
      <c r="M102" s="51"/>
      <c r="P102" s="266">
        <f>65/210*100</f>
        <v>30.952380952380953</v>
      </c>
      <c r="Q102" s="14"/>
      <c r="S102" s="14"/>
      <c r="Z102" s="14"/>
    </row>
    <row r="103" spans="1:26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Z103" s="14"/>
    </row>
    <row r="104" spans="1:26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Z104" s="14"/>
    </row>
    <row r="105" spans="1:26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Z105" s="14"/>
    </row>
    <row r="106" spans="1:26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Z106" s="14"/>
    </row>
    <row r="107" spans="1:26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Z107" s="14"/>
    </row>
    <row r="108" spans="1:26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Z108" s="14"/>
    </row>
    <row r="109" spans="1:26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Z109" s="14"/>
    </row>
    <row r="110" spans="1:26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Z110" s="14"/>
    </row>
    <row r="111" spans="1:26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Z111" s="14"/>
    </row>
    <row r="112" spans="1:26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Z112" s="14"/>
    </row>
    <row r="113" spans="1:26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Z113" s="14"/>
    </row>
    <row r="114" spans="1:26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Z114" s="14"/>
    </row>
    <row r="115" spans="1:26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Z115" s="14"/>
    </row>
    <row r="116" spans="1:26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Z116" s="14"/>
    </row>
    <row r="117" spans="1:26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Z117" s="14"/>
    </row>
    <row r="118" spans="1:26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Z118" s="14"/>
    </row>
    <row r="119" spans="1:26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Z119" s="14"/>
    </row>
    <row r="120" spans="1:26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Z120" s="14"/>
    </row>
    <row r="121" spans="1:26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Z121" s="14"/>
    </row>
    <row r="122" spans="1:26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Z122" s="14"/>
    </row>
    <row r="123" spans="1:26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Z123" s="14"/>
    </row>
    <row r="124" spans="1:26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Z124" s="14"/>
    </row>
    <row r="125" spans="1:26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Z125" s="14"/>
    </row>
    <row r="126" spans="1:26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Z126" s="14"/>
    </row>
    <row r="127" spans="1:26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Z127" s="14"/>
    </row>
    <row r="128" spans="1:26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Z128" s="14"/>
    </row>
    <row r="129" spans="1:26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Z129" s="14"/>
    </row>
    <row r="130" spans="1:26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Z130" s="14"/>
    </row>
    <row r="131" spans="1:26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Z131" s="14"/>
    </row>
    <row r="132" spans="1:26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Z132" s="14"/>
    </row>
    <row r="133" spans="1:26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Z133" s="14"/>
    </row>
    <row r="134" spans="1:26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Z134" s="14"/>
    </row>
    <row r="135" spans="1:26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Z135" s="14"/>
    </row>
    <row r="136" spans="1:26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Z136" s="14"/>
    </row>
    <row r="137" spans="1:26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Z137" s="14"/>
    </row>
    <row r="138" spans="1:26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Z138" s="14"/>
    </row>
    <row r="139" spans="1:26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Z139" s="14"/>
    </row>
    <row r="140" spans="1:26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Z140" s="14"/>
    </row>
    <row r="141" spans="1:26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Z141" s="14"/>
    </row>
    <row r="142" spans="1:26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Z142" s="14"/>
    </row>
    <row r="143" spans="1:26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Z143" s="14"/>
    </row>
    <row r="144" spans="1:26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Z144" s="14"/>
    </row>
    <row r="145" spans="1:26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Z145" s="14"/>
    </row>
    <row r="146" spans="1:26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Z146" s="14"/>
    </row>
    <row r="147" spans="1:26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Z147" s="14"/>
    </row>
    <row r="148" spans="1:26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Z148" s="14"/>
    </row>
    <row r="149" spans="1:26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Z149" s="14"/>
    </row>
    <row r="150" spans="1:26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Z150" s="14"/>
    </row>
    <row r="151" spans="1:26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Z151" s="14"/>
    </row>
    <row r="152" spans="1:26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Z152" s="14"/>
    </row>
    <row r="153" spans="1:26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Z153" s="14"/>
    </row>
    <row r="154" spans="1:26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Z154" s="14"/>
    </row>
    <row r="155" spans="1:26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Z155" s="14"/>
    </row>
    <row r="156" spans="1:26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Z156" s="14"/>
    </row>
    <row r="157" spans="1:26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Z157" s="14"/>
    </row>
    <row r="158" spans="1:26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Z158" s="14"/>
    </row>
    <row r="159" spans="1:26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Z159" s="14"/>
    </row>
    <row r="160" spans="1:26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Z160" s="14"/>
    </row>
    <row r="161" spans="1:26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Z161" s="14"/>
    </row>
    <row r="162" spans="1:26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Z162" s="14"/>
    </row>
    <row r="163" spans="1:26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Z163" s="14"/>
    </row>
    <row r="164" spans="1:26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Z164" s="14"/>
    </row>
    <row r="165" spans="1:26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Z165" s="14"/>
    </row>
    <row r="166" spans="1:26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Z166" s="14"/>
    </row>
    <row r="167" spans="1:26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Z167" s="14"/>
    </row>
    <row r="168" spans="1:26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Z168" s="14"/>
    </row>
    <row r="169" spans="1:26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Z169" s="14"/>
    </row>
    <row r="170" spans="1:26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Z170" s="14"/>
    </row>
    <row r="171" spans="1:26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Z171" s="14"/>
    </row>
    <row r="172" spans="1:26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Z172" s="14"/>
    </row>
    <row r="173" spans="1:26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Z173" s="14"/>
    </row>
    <row r="174" spans="1:26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Z174" s="14"/>
    </row>
    <row r="175" spans="1:26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Z175" s="14"/>
    </row>
    <row r="176" spans="1:26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Z176" s="14"/>
    </row>
    <row r="177" spans="1:26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Z177" s="14"/>
    </row>
    <row r="178" spans="1:26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Z178" s="14"/>
    </row>
    <row r="179" spans="1:26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Z179" s="14"/>
    </row>
    <row r="180" spans="1:26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Z180" s="14"/>
    </row>
    <row r="181" spans="1:26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Z181" s="14"/>
    </row>
    <row r="182" spans="1:26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Z182" s="14"/>
    </row>
    <row r="183" spans="1:26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Z183" s="14"/>
    </row>
    <row r="184" spans="1:26" s="62" customFormat="1" x14ac:dyDescent="0.2">
      <c r="A184" s="50"/>
      <c r="I184" s="14"/>
      <c r="J184" s="14"/>
      <c r="K184" s="14"/>
      <c r="L184" s="14"/>
      <c r="M184" s="51"/>
      <c r="P184" s="266"/>
      <c r="Q184" s="14"/>
      <c r="S184" s="14"/>
      <c r="Z184" s="14"/>
    </row>
  </sheetData>
  <mergeCells count="8">
    <mergeCell ref="Q10:Q11"/>
    <mergeCell ref="E95:M95"/>
    <mergeCell ref="E96:M96"/>
    <mergeCell ref="N10:N11"/>
    <mergeCell ref="A10:A11"/>
    <mergeCell ref="B10:B11"/>
    <mergeCell ref="C10:C11"/>
    <mergeCell ref="D10:L10"/>
  </mergeCells>
  <printOptions horizontalCentered="1"/>
  <pageMargins left="0.25" right="0.25" top="0.75" bottom="0.75" header="0.3" footer="0.3"/>
  <pageSetup paperSize="9" scale="71" orientation="portrait" horizontalDpi="4294967295" verticalDpi="300" r:id="rId1"/>
  <headerFooter alignWithMargins="0"/>
  <rowBreaks count="1" manualBreakCount="1">
    <brk id="8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85"/>
  <sheetViews>
    <sheetView zoomScale="55" zoomScaleNormal="55" zoomScaleSheetLayoutView="100" workbookViewId="0">
      <selection activeCell="Q89" sqref="A7:Q89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85546875" style="15" customWidth="1"/>
    <col min="9" max="12" width="6" style="78" customWidth="1"/>
    <col min="13" max="13" width="6.5703125" style="15" customWidth="1"/>
    <col min="14" max="14" width="0" style="15" hidden="1" customWidth="1"/>
    <col min="15" max="15" width="2.140625" style="15" hidden="1" customWidth="1"/>
    <col min="16" max="16" width="6.7109375" style="255" customWidth="1"/>
    <col min="17" max="17" width="7.5703125" style="78" customWidth="1"/>
    <col min="18" max="18" width="9.28515625" style="78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6" spans="1:21" ht="20.25" customHeight="1" thickBot="1" x14ac:dyDescent="0.25">
      <c r="J6" s="100"/>
      <c r="K6" s="100"/>
      <c r="L6" s="100"/>
    </row>
    <row r="7" spans="1:21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98"/>
      <c r="P7" s="256"/>
      <c r="Q7" s="84"/>
      <c r="R7" s="84"/>
      <c r="S7" s="84"/>
      <c r="U7" s="84"/>
    </row>
    <row r="8" spans="1:21" s="83" customFormat="1" ht="14.1" customHeight="1" x14ac:dyDescent="0.3">
      <c r="A8" s="104" t="s">
        <v>136</v>
      </c>
      <c r="I8" s="84"/>
      <c r="J8" s="84"/>
      <c r="K8" s="84"/>
      <c r="L8" s="84"/>
      <c r="P8" s="256"/>
      <c r="Q8" s="84"/>
      <c r="R8" s="84"/>
      <c r="S8" s="84"/>
      <c r="U8" s="84"/>
    </row>
    <row r="9" spans="1:21" s="85" customFormat="1" ht="14.1" customHeight="1" x14ac:dyDescent="0.25">
      <c r="A9" s="104" t="s">
        <v>118</v>
      </c>
      <c r="I9" s="86"/>
      <c r="J9" s="86"/>
      <c r="K9" s="86"/>
      <c r="L9" s="86"/>
      <c r="P9" s="257"/>
      <c r="Q9" s="86"/>
      <c r="R9" s="86"/>
      <c r="S9" s="86"/>
      <c r="U9" s="86"/>
    </row>
    <row r="10" spans="1:21" s="1" customFormat="1" ht="30.7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77" t="s">
        <v>5</v>
      </c>
      <c r="N10" s="268" t="s">
        <v>3</v>
      </c>
      <c r="P10" s="258" t="s">
        <v>5</v>
      </c>
      <c r="Q10" s="268" t="s">
        <v>129</v>
      </c>
      <c r="R10" s="223"/>
    </row>
    <row r="11" spans="1:21" s="1" customFormat="1" ht="13.5" customHeight="1" x14ac:dyDescent="0.2">
      <c r="A11" s="272"/>
      <c r="B11" s="272"/>
      <c r="C11" s="268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22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4" t="s">
        <v>15</v>
      </c>
      <c r="C13" s="5" t="s">
        <v>16</v>
      </c>
      <c r="D13" s="6">
        <v>30</v>
      </c>
      <c r="E13" s="6">
        <v>30</v>
      </c>
      <c r="F13" s="105"/>
      <c r="G13" s="7"/>
      <c r="H13" s="7"/>
      <c r="I13" s="8"/>
      <c r="J13" s="179">
        <v>8</v>
      </c>
      <c r="K13" s="179">
        <f>M13*25-(D13+E13+F13+G13+H13+I13+J13)</f>
        <v>57</v>
      </c>
      <c r="L13" s="179">
        <f>IF(D13=30,26,13)</f>
        <v>26</v>
      </c>
      <c r="M13" s="224">
        <v>5</v>
      </c>
      <c r="N13" s="26"/>
      <c r="P13" s="261">
        <f>ROUND((L13/25+(L13*K13/SUM(D13:I13))/25),0)</f>
        <v>2</v>
      </c>
      <c r="Q13" s="179" t="s">
        <v>130</v>
      </c>
      <c r="R13" s="190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30</v>
      </c>
      <c r="E14" s="12">
        <v>30</v>
      </c>
      <c r="F14" s="106"/>
      <c r="G14" s="7"/>
      <c r="H14" s="7"/>
      <c r="I14" s="8"/>
      <c r="J14" s="179">
        <v>8</v>
      </c>
      <c r="K14" s="179">
        <f t="shared" ref="K14:K21" si="0">M14*25-(D14+E14+F14+G14+H14+I14+J14)</f>
        <v>57</v>
      </c>
      <c r="L14" s="179">
        <f t="shared" ref="L14:L20" si="1">IF(D14=30,26,13)</f>
        <v>26</v>
      </c>
      <c r="M14" s="224">
        <v>5</v>
      </c>
      <c r="N14" s="94"/>
      <c r="P14" s="261">
        <f t="shared" ref="P14:P22" si="2">ROUND((L14/25+(L14*K14/SUM(D14:I14))/25),0)</f>
        <v>2</v>
      </c>
      <c r="Q14" s="179" t="s">
        <v>130</v>
      </c>
      <c r="R14" s="190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15</v>
      </c>
      <c r="E15" s="12">
        <v>15</v>
      </c>
      <c r="F15" s="106"/>
      <c r="G15" s="7"/>
      <c r="H15" s="7"/>
      <c r="I15" s="8"/>
      <c r="J15" s="179">
        <v>6</v>
      </c>
      <c r="K15" s="179">
        <f t="shared" si="0"/>
        <v>14</v>
      </c>
      <c r="L15" s="179">
        <f t="shared" si="1"/>
        <v>13</v>
      </c>
      <c r="M15" s="224">
        <v>2</v>
      </c>
      <c r="N15" s="94"/>
      <c r="P15" s="261">
        <f t="shared" si="2"/>
        <v>1</v>
      </c>
      <c r="Q15" s="179" t="s">
        <v>130</v>
      </c>
      <c r="R15" s="190"/>
      <c r="S15" s="159"/>
      <c r="U15" s="160" t="s">
        <v>98</v>
      </c>
    </row>
    <row r="16" spans="1:21" s="9" customFormat="1" ht="12" customHeight="1" x14ac:dyDescent="0.2">
      <c r="A16" s="8">
        <v>4</v>
      </c>
      <c r="B16" s="4" t="s">
        <v>19</v>
      </c>
      <c r="C16" s="5" t="s">
        <v>20</v>
      </c>
      <c r="D16" s="6">
        <v>15</v>
      </c>
      <c r="E16" s="6">
        <v>15</v>
      </c>
      <c r="F16" s="105"/>
      <c r="G16" s="7"/>
      <c r="H16" s="7"/>
      <c r="I16" s="8"/>
      <c r="J16" s="179">
        <v>6</v>
      </c>
      <c r="K16" s="179">
        <f t="shared" si="0"/>
        <v>39</v>
      </c>
      <c r="L16" s="179">
        <f t="shared" si="1"/>
        <v>13</v>
      </c>
      <c r="M16" s="224">
        <v>3</v>
      </c>
      <c r="N16" s="26"/>
      <c r="P16" s="261">
        <f t="shared" si="2"/>
        <v>1</v>
      </c>
      <c r="Q16" s="179" t="s">
        <v>130</v>
      </c>
      <c r="R16" s="190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4" t="s">
        <v>21</v>
      </c>
      <c r="C17" s="5" t="s">
        <v>16</v>
      </c>
      <c r="D17" s="6">
        <v>30</v>
      </c>
      <c r="E17" s="6">
        <v>15</v>
      </c>
      <c r="F17" s="105">
        <v>30</v>
      </c>
      <c r="G17" s="7"/>
      <c r="H17" s="7"/>
      <c r="I17" s="8"/>
      <c r="J17" s="179">
        <v>8</v>
      </c>
      <c r="K17" s="179">
        <f t="shared" si="0"/>
        <v>42</v>
      </c>
      <c r="L17" s="179">
        <f t="shared" si="1"/>
        <v>26</v>
      </c>
      <c r="M17" s="224">
        <v>5</v>
      </c>
      <c r="N17" s="26"/>
      <c r="P17" s="261">
        <f t="shared" si="2"/>
        <v>2</v>
      </c>
      <c r="Q17" s="179" t="s">
        <v>131</v>
      </c>
      <c r="R17" s="190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15</v>
      </c>
      <c r="E18" s="18"/>
      <c r="F18" s="92"/>
      <c r="G18" s="18">
        <v>30</v>
      </c>
      <c r="H18" s="19"/>
      <c r="I18" s="18"/>
      <c r="J18" s="181">
        <v>6</v>
      </c>
      <c r="K18" s="179">
        <f t="shared" si="0"/>
        <v>24</v>
      </c>
      <c r="L18" s="179">
        <f t="shared" si="1"/>
        <v>13</v>
      </c>
      <c r="M18" s="224">
        <v>3</v>
      </c>
      <c r="N18" s="26"/>
      <c r="P18" s="261">
        <f t="shared" si="2"/>
        <v>1</v>
      </c>
      <c r="Q18" s="179" t="s">
        <v>130</v>
      </c>
      <c r="R18" s="190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15</v>
      </c>
      <c r="E19" s="30"/>
      <c r="F19" s="63">
        <v>30</v>
      </c>
      <c r="G19" s="18"/>
      <c r="H19" s="19"/>
      <c r="I19" s="18"/>
      <c r="J19" s="181">
        <v>6</v>
      </c>
      <c r="K19" s="179">
        <f t="shared" si="0"/>
        <v>49</v>
      </c>
      <c r="L19" s="179">
        <f t="shared" si="1"/>
        <v>13</v>
      </c>
      <c r="M19" s="224">
        <v>4</v>
      </c>
      <c r="N19" s="95"/>
      <c r="P19" s="261">
        <f t="shared" si="2"/>
        <v>1</v>
      </c>
      <c r="Q19" s="179" t="s">
        <v>131</v>
      </c>
      <c r="R19" s="190"/>
      <c r="S19" s="158"/>
      <c r="U19" s="165" t="s">
        <v>99</v>
      </c>
    </row>
    <row r="20" spans="1:21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107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13</v>
      </c>
      <c r="M20" s="224">
        <v>1</v>
      </c>
      <c r="N20" s="26"/>
      <c r="P20" s="261">
        <f t="shared" si="2"/>
        <v>1</v>
      </c>
      <c r="Q20" s="179" t="s">
        <v>132</v>
      </c>
      <c r="R20" s="190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30</v>
      </c>
      <c r="F21" s="108"/>
      <c r="G21" s="7"/>
      <c r="H21" s="7"/>
      <c r="I21" s="8"/>
      <c r="J21" s="179">
        <v>4</v>
      </c>
      <c r="K21" s="179">
        <f t="shared" si="0"/>
        <v>16</v>
      </c>
      <c r="L21" s="179">
        <v>0</v>
      </c>
      <c r="M21" s="224">
        <v>2</v>
      </c>
      <c r="N21" s="94"/>
      <c r="P21" s="261">
        <f t="shared" si="2"/>
        <v>0</v>
      </c>
      <c r="Q21" s="179" t="s">
        <v>133</v>
      </c>
      <c r="R21" s="190"/>
      <c r="S21" s="159"/>
      <c r="U21" s="161" t="s">
        <v>97</v>
      </c>
    </row>
    <row r="22" spans="1:21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30</v>
      </c>
      <c r="F22" s="92"/>
      <c r="G22" s="18"/>
      <c r="H22" s="19"/>
      <c r="I22" s="18"/>
      <c r="J22" s="181"/>
      <c r="K22" s="179"/>
      <c r="L22" s="179">
        <v>0</v>
      </c>
      <c r="M22" s="226">
        <v>0</v>
      </c>
      <c r="N22" s="26"/>
      <c r="P22" s="261">
        <f t="shared" si="2"/>
        <v>0</v>
      </c>
      <c r="Q22" s="179" t="s">
        <v>133</v>
      </c>
      <c r="R22" s="190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93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61">
        <f>SUM(L13:L22)</f>
        <v>143</v>
      </c>
      <c r="M23" s="238">
        <f>SUM(M13:M22)</f>
        <v>30</v>
      </c>
      <c r="N23" s="60">
        <f>SUM(D23:I23)</f>
        <v>415</v>
      </c>
      <c r="P23" s="262">
        <f>SUM(P13:P22)</f>
        <v>11</v>
      </c>
      <c r="Q23" s="7"/>
      <c r="R23" s="234"/>
      <c r="S23" s="159"/>
    </row>
    <row r="24" spans="1:21" s="62" customFormat="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14"/>
      <c r="S24" s="14"/>
      <c r="U24" s="14"/>
    </row>
    <row r="25" spans="1:21" s="62" customFormat="1" ht="12" customHeight="1" x14ac:dyDescent="0.2">
      <c r="A25" s="18">
        <v>1</v>
      </c>
      <c r="B25" s="16" t="s">
        <v>24</v>
      </c>
      <c r="C25" s="17" t="s">
        <v>16</v>
      </c>
      <c r="D25" s="18">
        <v>15</v>
      </c>
      <c r="E25" s="18"/>
      <c r="F25" s="18">
        <v>30</v>
      </c>
      <c r="G25" s="18"/>
      <c r="H25" s="19"/>
      <c r="I25" s="18"/>
      <c r="J25" s="181">
        <v>8</v>
      </c>
      <c r="K25" s="179">
        <f>M25*25-(D25+E25+F25+G25+H25+I25+J25)</f>
        <v>47</v>
      </c>
      <c r="L25" s="179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50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57</v>
      </c>
      <c r="L26" s="179">
        <f t="shared" ref="L26:L31" si="5">IF(D26=30,26,13)</f>
        <v>26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237"/>
      <c r="S26" s="158" t="s">
        <v>84</v>
      </c>
      <c r="U26" s="164" t="s">
        <v>98</v>
      </c>
    </row>
    <row r="27" spans="1:21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15</v>
      </c>
      <c r="E27" s="18"/>
      <c r="F27" s="18"/>
      <c r="G27" s="18">
        <v>30</v>
      </c>
      <c r="H27" s="19"/>
      <c r="I27" s="18"/>
      <c r="J27" s="181">
        <v>6</v>
      </c>
      <c r="K27" s="179">
        <f t="shared" si="4"/>
        <v>24</v>
      </c>
      <c r="L27" s="179">
        <f t="shared" si="5"/>
        <v>13</v>
      </c>
      <c r="M27" s="224">
        <v>3</v>
      </c>
      <c r="N27" s="24"/>
      <c r="P27" s="261">
        <f t="shared" si="6"/>
        <v>1</v>
      </c>
      <c r="Q27" s="181" t="s">
        <v>130</v>
      </c>
      <c r="R27" s="50"/>
      <c r="S27" s="158" t="s">
        <v>84</v>
      </c>
      <c r="U27" s="163" t="s">
        <v>98</v>
      </c>
    </row>
    <row r="28" spans="1:21" s="62" customFormat="1" ht="12" customHeight="1" x14ac:dyDescent="0.2">
      <c r="A28" s="22">
        <v>4</v>
      </c>
      <c r="B28" s="25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1">
        <v>6</v>
      </c>
      <c r="K28" s="179">
        <f t="shared" si="4"/>
        <v>24</v>
      </c>
      <c r="L28" s="179">
        <f t="shared" si="5"/>
        <v>13</v>
      </c>
      <c r="M28" s="224">
        <v>3</v>
      </c>
      <c r="N28" s="25"/>
      <c r="P28" s="261">
        <f t="shared" si="6"/>
        <v>1</v>
      </c>
      <c r="Q28" s="181" t="s">
        <v>130</v>
      </c>
      <c r="R28" s="50"/>
      <c r="S28" s="158" t="s">
        <v>84</v>
      </c>
      <c r="U28" s="163" t="s">
        <v>98</v>
      </c>
    </row>
    <row r="29" spans="1:21" s="62" customFormat="1" ht="12" customHeight="1" x14ac:dyDescent="0.2">
      <c r="A29" s="18">
        <v>5</v>
      </c>
      <c r="B29" s="24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1">
        <v>6</v>
      </c>
      <c r="K29" s="179">
        <f t="shared" si="4"/>
        <v>59</v>
      </c>
      <c r="L29" s="179">
        <f t="shared" si="5"/>
        <v>26</v>
      </c>
      <c r="M29" s="224">
        <v>5</v>
      </c>
      <c r="N29" s="24"/>
      <c r="P29" s="261">
        <f t="shared" si="6"/>
        <v>2</v>
      </c>
      <c r="Q29" s="181" t="s">
        <v>131</v>
      </c>
      <c r="R29" s="50"/>
      <c r="S29" s="158" t="s">
        <v>84</v>
      </c>
      <c r="U29" s="14" t="s">
        <v>99</v>
      </c>
    </row>
    <row r="30" spans="1:21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1">
        <v>6</v>
      </c>
      <c r="K30" s="179">
        <f t="shared" si="4"/>
        <v>49</v>
      </c>
      <c r="L30" s="179">
        <f t="shared" si="5"/>
        <v>13</v>
      </c>
      <c r="M30" s="224">
        <v>4</v>
      </c>
      <c r="N30" s="215"/>
      <c r="P30" s="261">
        <f t="shared" si="6"/>
        <v>1</v>
      </c>
      <c r="Q30" s="181" t="s">
        <v>131</v>
      </c>
      <c r="R30" s="50"/>
      <c r="S30" s="14"/>
      <c r="U30" s="14" t="s">
        <v>99</v>
      </c>
    </row>
    <row r="31" spans="1:21" s="62" customFormat="1" ht="12" customHeight="1" x14ac:dyDescent="0.2">
      <c r="A31" s="18">
        <v>7</v>
      </c>
      <c r="B31" s="125" t="s">
        <v>45</v>
      </c>
      <c r="C31" s="5" t="s">
        <v>20</v>
      </c>
      <c r="D31" s="30">
        <v>15</v>
      </c>
      <c r="E31" s="30"/>
      <c r="F31" s="30"/>
      <c r="G31" s="30">
        <v>30</v>
      </c>
      <c r="H31" s="38"/>
      <c r="I31" s="30"/>
      <c r="J31" s="50">
        <v>6</v>
      </c>
      <c r="K31" s="179">
        <f t="shared" si="4"/>
        <v>49</v>
      </c>
      <c r="L31" s="179">
        <f t="shared" si="5"/>
        <v>13</v>
      </c>
      <c r="M31" s="224">
        <v>4</v>
      </c>
      <c r="N31" s="125"/>
      <c r="P31" s="261">
        <f t="shared" si="6"/>
        <v>1</v>
      </c>
      <c r="Q31" s="181" t="s">
        <v>131</v>
      </c>
      <c r="R31" s="50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18">
        <v>30</v>
      </c>
      <c r="F32" s="18"/>
      <c r="G32" s="18"/>
      <c r="H32" s="19"/>
      <c r="I32" s="18"/>
      <c r="J32" s="181">
        <v>4</v>
      </c>
      <c r="K32" s="179">
        <f t="shared" si="4"/>
        <v>16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133</v>
      </c>
      <c r="R32" s="50"/>
      <c r="S32" s="14"/>
      <c r="U32" s="162" t="s">
        <v>97</v>
      </c>
    </row>
    <row r="33" spans="1:21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18">
        <v>30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50"/>
      <c r="S33" s="14"/>
      <c r="U33" s="14" t="s">
        <v>97</v>
      </c>
    </row>
    <row r="34" spans="1:21" s="62" customFormat="1" ht="12" customHeight="1" x14ac:dyDescent="0.2">
      <c r="A34" s="70"/>
      <c r="B34" s="31" t="str">
        <f>CONCATENATE("Razem        ",SUM(D34:I34))</f>
        <v>Razem        405</v>
      </c>
      <c r="C34" s="32"/>
      <c r="D34" s="53">
        <f t="shared" ref="D34:I34" si="7">SUM(D25:D33)</f>
        <v>135</v>
      </c>
      <c r="E34" s="53">
        <f t="shared" si="7"/>
        <v>90</v>
      </c>
      <c r="F34" s="53">
        <f t="shared" si="7"/>
        <v>90</v>
      </c>
      <c r="G34" s="53">
        <f t="shared" si="7"/>
        <v>90</v>
      </c>
      <c r="H34" s="53">
        <f t="shared" si="7"/>
        <v>0</v>
      </c>
      <c r="I34" s="53">
        <f t="shared" si="7"/>
        <v>0</v>
      </c>
      <c r="J34" s="186">
        <f>SUM(J25:J33)</f>
        <v>50</v>
      </c>
      <c r="K34" s="186">
        <f>SUM(K25:K33)</f>
        <v>325</v>
      </c>
      <c r="L34" s="186">
        <f>SUM(L25:L33)</f>
        <v>117</v>
      </c>
      <c r="M34" s="228">
        <f>SUM(M25:M33)</f>
        <v>30</v>
      </c>
      <c r="N34" s="97">
        <f>SUM(D34:I34)</f>
        <v>405</v>
      </c>
      <c r="P34" s="262">
        <f>SUM(P25:P33)</f>
        <v>9</v>
      </c>
      <c r="Q34" s="181"/>
      <c r="R34" s="50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35"/>
      <c r="P35" s="263"/>
      <c r="Q35" s="14"/>
      <c r="R35" s="14"/>
      <c r="S35" s="14"/>
      <c r="U35" s="14"/>
    </row>
    <row r="36" spans="1:21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15</v>
      </c>
      <c r="E36" s="30"/>
      <c r="F36" s="30">
        <v>30</v>
      </c>
      <c r="G36" s="30"/>
      <c r="H36" s="30"/>
      <c r="I36" s="30"/>
      <c r="J36" s="181">
        <v>8</v>
      </c>
      <c r="K36" s="179">
        <f>M36*25-(D36+E36+F36+G36+H36+I36+J36)</f>
        <v>47</v>
      </c>
      <c r="L36" s="210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R36" s="50"/>
      <c r="S36" s="158" t="s">
        <v>84</v>
      </c>
      <c r="U36" s="166" t="s">
        <v>99</v>
      </c>
    </row>
    <row r="37" spans="1:21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15</v>
      </c>
      <c r="E37" s="30"/>
      <c r="F37" s="30">
        <v>30</v>
      </c>
      <c r="G37" s="30"/>
      <c r="H37" s="30"/>
      <c r="I37" s="30"/>
      <c r="J37" s="181">
        <v>8</v>
      </c>
      <c r="K37" s="179">
        <f t="shared" ref="K37:K45" si="8">M37*25-(D37+E37+F37+G37+H37+I37+J37)</f>
        <v>22</v>
      </c>
      <c r="L37" s="210">
        <f t="shared" ref="L37:L44" si="9">IF(D37=30,26,13)</f>
        <v>13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131</v>
      </c>
      <c r="R37" s="50"/>
      <c r="S37" s="158" t="s">
        <v>84</v>
      </c>
      <c r="U37" s="166" t="s">
        <v>99</v>
      </c>
    </row>
    <row r="38" spans="1:21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15</v>
      </c>
      <c r="E38" s="30"/>
      <c r="F38" s="30"/>
      <c r="G38" s="30">
        <v>30</v>
      </c>
      <c r="H38" s="30"/>
      <c r="I38" s="30"/>
      <c r="J38" s="181">
        <v>6</v>
      </c>
      <c r="K38" s="179">
        <f t="shared" si="8"/>
        <v>24</v>
      </c>
      <c r="L38" s="210">
        <f t="shared" si="9"/>
        <v>13</v>
      </c>
      <c r="M38" s="224">
        <v>3</v>
      </c>
      <c r="N38" s="125"/>
      <c r="P38" s="261">
        <f t="shared" si="10"/>
        <v>1</v>
      </c>
      <c r="Q38" s="181" t="s">
        <v>130</v>
      </c>
      <c r="R38" s="50"/>
      <c r="S38" s="158" t="s">
        <v>84</v>
      </c>
      <c r="U38" s="163" t="s">
        <v>98</v>
      </c>
    </row>
    <row r="39" spans="1:21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15</v>
      </c>
      <c r="E39" s="30"/>
      <c r="F39" s="30">
        <v>30</v>
      </c>
      <c r="G39" s="30"/>
      <c r="H39" s="30"/>
      <c r="I39" s="30"/>
      <c r="J39" s="181">
        <v>6</v>
      </c>
      <c r="K39" s="179">
        <f t="shared" si="8"/>
        <v>24</v>
      </c>
      <c r="L39" s="210">
        <f t="shared" si="9"/>
        <v>13</v>
      </c>
      <c r="M39" s="224">
        <v>3</v>
      </c>
      <c r="N39" s="125"/>
      <c r="P39" s="261">
        <f t="shared" si="10"/>
        <v>1</v>
      </c>
      <c r="Q39" s="181" t="s">
        <v>131</v>
      </c>
      <c r="R39" s="50"/>
      <c r="S39" s="14"/>
      <c r="U39" s="166" t="s">
        <v>99</v>
      </c>
    </row>
    <row r="40" spans="1:21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15</v>
      </c>
      <c r="E40" s="30"/>
      <c r="F40" s="30">
        <v>30</v>
      </c>
      <c r="G40" s="30"/>
      <c r="H40" s="30"/>
      <c r="I40" s="30"/>
      <c r="J40" s="181">
        <v>6</v>
      </c>
      <c r="K40" s="179">
        <f t="shared" si="8"/>
        <v>24</v>
      </c>
      <c r="L40" s="210">
        <f t="shared" si="9"/>
        <v>13</v>
      </c>
      <c r="M40" s="224">
        <v>3</v>
      </c>
      <c r="N40" s="125"/>
      <c r="P40" s="261">
        <f t="shared" si="10"/>
        <v>1</v>
      </c>
      <c r="Q40" s="181" t="s">
        <v>131</v>
      </c>
      <c r="R40" s="50"/>
      <c r="S40" s="14"/>
      <c r="U40" s="166" t="s">
        <v>99</v>
      </c>
    </row>
    <row r="41" spans="1:21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15</v>
      </c>
      <c r="E41" s="30"/>
      <c r="F41" s="30">
        <v>30</v>
      </c>
      <c r="G41" s="30"/>
      <c r="H41" s="30"/>
      <c r="I41" s="30"/>
      <c r="J41" s="181">
        <v>8</v>
      </c>
      <c r="K41" s="179">
        <f t="shared" si="8"/>
        <v>22</v>
      </c>
      <c r="L41" s="210">
        <f t="shared" si="9"/>
        <v>13</v>
      </c>
      <c r="M41" s="224">
        <v>3</v>
      </c>
      <c r="N41" s="125"/>
      <c r="P41" s="261">
        <f t="shared" si="10"/>
        <v>1</v>
      </c>
      <c r="Q41" s="181" t="s">
        <v>131</v>
      </c>
      <c r="R41" s="50"/>
      <c r="S41" s="158" t="s">
        <v>84</v>
      </c>
      <c r="U41" s="166" t="s">
        <v>99</v>
      </c>
    </row>
    <row r="42" spans="1:21" s="62" customFormat="1" ht="12" customHeight="1" x14ac:dyDescent="0.2">
      <c r="A42" s="30">
        <v>7</v>
      </c>
      <c r="B42" s="37" t="s">
        <v>59</v>
      </c>
      <c r="C42" s="5" t="s">
        <v>20</v>
      </c>
      <c r="D42" s="30">
        <v>15</v>
      </c>
      <c r="E42" s="30"/>
      <c r="F42" s="30">
        <v>30</v>
      </c>
      <c r="G42" s="30"/>
      <c r="H42" s="38"/>
      <c r="I42" s="30"/>
      <c r="J42" s="181">
        <v>6</v>
      </c>
      <c r="K42" s="179">
        <f t="shared" si="8"/>
        <v>24</v>
      </c>
      <c r="L42" s="210">
        <f t="shared" si="9"/>
        <v>13</v>
      </c>
      <c r="M42" s="224">
        <v>3</v>
      </c>
      <c r="N42" s="125"/>
      <c r="P42" s="261">
        <f t="shared" si="10"/>
        <v>1</v>
      </c>
      <c r="Q42" s="181" t="s">
        <v>131</v>
      </c>
      <c r="R42" s="50"/>
      <c r="S42" s="158" t="s">
        <v>84</v>
      </c>
      <c r="U42" s="166" t="s">
        <v>99</v>
      </c>
    </row>
    <row r="43" spans="1:21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15</v>
      </c>
      <c r="E43" s="30"/>
      <c r="F43" s="30">
        <v>30</v>
      </c>
      <c r="G43" s="30"/>
      <c r="H43" s="38"/>
      <c r="I43" s="30"/>
      <c r="J43" s="181">
        <v>6</v>
      </c>
      <c r="K43" s="179">
        <f t="shared" si="8"/>
        <v>24</v>
      </c>
      <c r="L43" s="210">
        <f t="shared" si="9"/>
        <v>13</v>
      </c>
      <c r="M43" s="224">
        <v>3</v>
      </c>
      <c r="N43" s="125"/>
      <c r="P43" s="261">
        <f t="shared" si="10"/>
        <v>1</v>
      </c>
      <c r="Q43" s="181" t="s">
        <v>131</v>
      </c>
      <c r="R43" s="50"/>
      <c r="S43" s="14"/>
      <c r="U43" s="166" t="s">
        <v>99</v>
      </c>
    </row>
    <row r="44" spans="1:21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15</v>
      </c>
      <c r="E44" s="30"/>
      <c r="F44" s="30"/>
      <c r="G44" s="30">
        <v>30</v>
      </c>
      <c r="H44" s="30"/>
      <c r="I44" s="30"/>
      <c r="J44" s="181">
        <v>6</v>
      </c>
      <c r="K44" s="179">
        <f t="shared" si="8"/>
        <v>24</v>
      </c>
      <c r="L44" s="210">
        <f t="shared" si="9"/>
        <v>13</v>
      </c>
      <c r="M44" s="224">
        <v>3</v>
      </c>
      <c r="N44" s="96"/>
      <c r="P44" s="261">
        <f t="shared" si="10"/>
        <v>1</v>
      </c>
      <c r="Q44" s="181" t="s">
        <v>131</v>
      </c>
      <c r="R44" s="50"/>
      <c r="S44" s="14"/>
      <c r="U44" s="166" t="s">
        <v>99</v>
      </c>
    </row>
    <row r="45" spans="1:21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30</v>
      </c>
      <c r="F45" s="30"/>
      <c r="G45" s="30"/>
      <c r="H45" s="30"/>
      <c r="I45" s="30"/>
      <c r="J45" s="181">
        <v>4</v>
      </c>
      <c r="K45" s="179">
        <f t="shared" si="8"/>
        <v>16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133</v>
      </c>
      <c r="R45" s="50"/>
      <c r="S45" s="14"/>
      <c r="U45" s="162" t="s">
        <v>97</v>
      </c>
    </row>
    <row r="46" spans="1:21" s="62" customFormat="1" ht="12" customHeight="1" x14ac:dyDescent="0.2">
      <c r="A46" s="30"/>
      <c r="B46" s="40" t="str">
        <f>CONCATENATE("Razem        ",SUM(D46:I46))</f>
        <v>Razem        435</v>
      </c>
      <c r="C46" s="41"/>
      <c r="D46" s="13">
        <f t="shared" ref="D46:I46" si="11">SUM(D36:D45)</f>
        <v>135</v>
      </c>
      <c r="E46" s="13">
        <f t="shared" si="11"/>
        <v>30</v>
      </c>
      <c r="F46" s="13">
        <f t="shared" si="11"/>
        <v>210</v>
      </c>
      <c r="G46" s="13">
        <f t="shared" si="11"/>
        <v>60</v>
      </c>
      <c r="H46" s="13">
        <f t="shared" si="11"/>
        <v>0</v>
      </c>
      <c r="I46" s="13">
        <f t="shared" si="11"/>
        <v>0</v>
      </c>
      <c r="J46" s="187">
        <f>SUM(J36:J45)</f>
        <v>64</v>
      </c>
      <c r="K46" s="187">
        <f>SUM(K36:K45)</f>
        <v>251</v>
      </c>
      <c r="L46" s="212">
        <f>SUM(L36:L45)</f>
        <v>117</v>
      </c>
      <c r="M46" s="228">
        <f>SUM(M36:M45)</f>
        <v>30</v>
      </c>
      <c r="N46" s="97">
        <f>SUM(D46:I46)</f>
        <v>435</v>
      </c>
      <c r="P46" s="262">
        <f>SUM(P36:P45)</f>
        <v>9</v>
      </c>
      <c r="Q46" s="181"/>
      <c r="R46" s="50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14"/>
      <c r="S47" s="14"/>
      <c r="U47" s="14"/>
    </row>
    <row r="48" spans="1:21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15</v>
      </c>
      <c r="E48" s="30"/>
      <c r="F48" s="30">
        <v>30</v>
      </c>
      <c r="G48" s="30"/>
      <c r="H48" s="30"/>
      <c r="I48" s="30"/>
      <c r="J48" s="181">
        <v>6</v>
      </c>
      <c r="K48" s="179">
        <f>M48*25-(D48+E48+F48+G48+H48+I48+J48)</f>
        <v>24</v>
      </c>
      <c r="L48" s="210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R48" s="50"/>
      <c r="S48" s="14"/>
      <c r="U48" s="166" t="s">
        <v>99</v>
      </c>
    </row>
    <row r="49" spans="1:21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30</v>
      </c>
      <c r="E49" s="30"/>
      <c r="F49" s="30">
        <v>30</v>
      </c>
      <c r="G49" s="30"/>
      <c r="H49" s="38"/>
      <c r="I49" s="66"/>
      <c r="J49" s="181">
        <v>8</v>
      </c>
      <c r="K49" s="179">
        <f t="shared" ref="K49:K57" si="12">M49*25-(D49+E49+F49+G49+H49+I49+J49)</f>
        <v>32</v>
      </c>
      <c r="L49" s="210">
        <f t="shared" ref="L49:L55" si="13">IF(D49=30,26,13)</f>
        <v>26</v>
      </c>
      <c r="M49" s="224">
        <v>4</v>
      </c>
      <c r="N49" s="125"/>
      <c r="P49" s="261">
        <f t="shared" ref="P49:P57" si="14">ROUND((L49/25+(L49*K49/SUM(D49:I49))/25),0)</f>
        <v>2</v>
      </c>
      <c r="Q49" s="181" t="s">
        <v>131</v>
      </c>
      <c r="R49" s="50"/>
      <c r="S49" s="14"/>
      <c r="U49" s="166" t="s">
        <v>99</v>
      </c>
    </row>
    <row r="50" spans="1:21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15</v>
      </c>
      <c r="E50" s="30"/>
      <c r="F50" s="30">
        <v>30</v>
      </c>
      <c r="G50" s="30"/>
      <c r="H50" s="63"/>
      <c r="I50" s="19"/>
      <c r="J50" s="181">
        <v>8</v>
      </c>
      <c r="K50" s="179">
        <f t="shared" si="12"/>
        <v>47</v>
      </c>
      <c r="L50" s="210">
        <f t="shared" si="13"/>
        <v>13</v>
      </c>
      <c r="M50" s="224">
        <v>4</v>
      </c>
      <c r="N50" s="96"/>
      <c r="P50" s="261">
        <f t="shared" si="14"/>
        <v>1</v>
      </c>
      <c r="Q50" s="181" t="s">
        <v>131</v>
      </c>
      <c r="R50" s="50"/>
      <c r="S50" s="14"/>
      <c r="U50" s="166" t="s">
        <v>99</v>
      </c>
    </row>
    <row r="51" spans="1:21" s="62" customFormat="1" ht="12" customHeight="1" x14ac:dyDescent="0.2">
      <c r="A51" s="30">
        <v>4</v>
      </c>
      <c r="B51" s="64" t="s">
        <v>44</v>
      </c>
      <c r="C51" s="65" t="s">
        <v>16</v>
      </c>
      <c r="D51" s="66">
        <v>15</v>
      </c>
      <c r="E51" s="66"/>
      <c r="F51" s="66">
        <v>30</v>
      </c>
      <c r="G51" s="66"/>
      <c r="H51" s="67"/>
      <c r="I51" s="72"/>
      <c r="J51" s="181">
        <v>8</v>
      </c>
      <c r="K51" s="179">
        <f t="shared" si="12"/>
        <v>47</v>
      </c>
      <c r="L51" s="210">
        <f t="shared" si="13"/>
        <v>13</v>
      </c>
      <c r="M51" s="224">
        <v>4</v>
      </c>
      <c r="N51" s="145"/>
      <c r="P51" s="261">
        <f t="shared" si="14"/>
        <v>1</v>
      </c>
      <c r="Q51" s="181" t="s">
        <v>131</v>
      </c>
      <c r="R51" s="50"/>
      <c r="S51" s="14"/>
      <c r="U51" s="166" t="s">
        <v>99</v>
      </c>
    </row>
    <row r="52" spans="1:21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9"/>
      <c r="J52" s="181">
        <v>6</v>
      </c>
      <c r="K52" s="179">
        <f t="shared" si="12"/>
        <v>24</v>
      </c>
      <c r="L52" s="210">
        <f t="shared" si="13"/>
        <v>13</v>
      </c>
      <c r="M52" s="224">
        <v>3</v>
      </c>
      <c r="N52" s="146"/>
      <c r="P52" s="261">
        <f t="shared" si="14"/>
        <v>1</v>
      </c>
      <c r="Q52" s="181" t="s">
        <v>131</v>
      </c>
      <c r="R52" s="50"/>
      <c r="S52" s="14"/>
      <c r="U52" s="166" t="s">
        <v>99</v>
      </c>
    </row>
    <row r="53" spans="1:21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15</v>
      </c>
      <c r="E53" s="70"/>
      <c r="F53" s="70">
        <v>30</v>
      </c>
      <c r="G53" s="70"/>
      <c r="H53" s="71"/>
      <c r="I53" s="70"/>
      <c r="J53" s="181">
        <v>6</v>
      </c>
      <c r="K53" s="179">
        <f t="shared" si="12"/>
        <v>24</v>
      </c>
      <c r="L53" s="210">
        <f t="shared" si="13"/>
        <v>13</v>
      </c>
      <c r="M53" s="224">
        <v>3</v>
      </c>
      <c r="N53" s="147"/>
      <c r="P53" s="261">
        <f t="shared" si="14"/>
        <v>1</v>
      </c>
      <c r="Q53" s="181" t="s">
        <v>131</v>
      </c>
      <c r="R53" s="50"/>
      <c r="S53" s="158" t="s">
        <v>84</v>
      </c>
      <c r="U53" s="166" t="s">
        <v>99</v>
      </c>
    </row>
    <row r="54" spans="1:21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15</v>
      </c>
      <c r="E54" s="30"/>
      <c r="F54" s="30">
        <v>30</v>
      </c>
      <c r="G54" s="30"/>
      <c r="H54" s="30"/>
      <c r="I54" s="30"/>
      <c r="J54" s="181">
        <v>6</v>
      </c>
      <c r="K54" s="179">
        <f t="shared" si="12"/>
        <v>24</v>
      </c>
      <c r="L54" s="210">
        <f t="shared" si="13"/>
        <v>13</v>
      </c>
      <c r="M54" s="224">
        <v>3</v>
      </c>
      <c r="N54" s="125"/>
      <c r="P54" s="261">
        <f t="shared" si="14"/>
        <v>1</v>
      </c>
      <c r="Q54" s="181" t="s">
        <v>131</v>
      </c>
      <c r="R54" s="50"/>
      <c r="S54" s="14"/>
      <c r="U54" s="166" t="s">
        <v>99</v>
      </c>
    </row>
    <row r="55" spans="1:21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30</v>
      </c>
      <c r="E55" s="30"/>
      <c r="F55" s="30"/>
      <c r="G55" s="30"/>
      <c r="H55" s="38"/>
      <c r="I55" s="30"/>
      <c r="J55" s="181">
        <v>4</v>
      </c>
      <c r="K55" s="179">
        <f t="shared" si="12"/>
        <v>16</v>
      </c>
      <c r="L55" s="210">
        <f t="shared" si="13"/>
        <v>26</v>
      </c>
      <c r="M55" s="224">
        <v>2</v>
      </c>
      <c r="N55" s="125"/>
      <c r="P55" s="261">
        <f t="shared" si="14"/>
        <v>2</v>
      </c>
      <c r="Q55" s="181" t="s">
        <v>133</v>
      </c>
      <c r="R55" s="50"/>
      <c r="S55" s="14"/>
      <c r="U55" s="162" t="s">
        <v>97</v>
      </c>
    </row>
    <row r="56" spans="1:21" s="62" customFormat="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30</v>
      </c>
      <c r="F56" s="30"/>
      <c r="G56" s="30"/>
      <c r="H56" s="38"/>
      <c r="I56" s="30"/>
      <c r="J56" s="181">
        <v>4</v>
      </c>
      <c r="K56" s="179">
        <f t="shared" si="12"/>
        <v>16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133</v>
      </c>
      <c r="R56" s="50"/>
      <c r="S56" s="14"/>
      <c r="U56" s="162" t="s">
        <v>97</v>
      </c>
    </row>
    <row r="57" spans="1:21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30</v>
      </c>
      <c r="F57" s="30"/>
      <c r="G57" s="30"/>
      <c r="H57" s="38"/>
      <c r="I57" s="30"/>
      <c r="J57" s="181">
        <v>4</v>
      </c>
      <c r="K57" s="179">
        <f t="shared" si="12"/>
        <v>16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131</v>
      </c>
      <c r="R57" s="50"/>
      <c r="S57" s="14"/>
      <c r="U57" s="166" t="s">
        <v>99</v>
      </c>
    </row>
    <row r="58" spans="1:21" s="62" customFormat="1" ht="12" customHeight="1" x14ac:dyDescent="0.2">
      <c r="A58" s="30"/>
      <c r="B58" s="40" t="str">
        <f>CONCATENATE("Razem        ",SUM(D58:I58))</f>
        <v>Razem        420</v>
      </c>
      <c r="C58" s="41"/>
      <c r="D58" s="13">
        <f t="shared" ref="D58:I58" si="15">SUM(D48:D56)</f>
        <v>150</v>
      </c>
      <c r="E58" s="13">
        <f>SUM(E48:E57)</f>
        <v>60</v>
      </c>
      <c r="F58" s="13">
        <f t="shared" si="15"/>
        <v>210</v>
      </c>
      <c r="G58" s="13">
        <f t="shared" si="15"/>
        <v>0</v>
      </c>
      <c r="H58" s="13">
        <f t="shared" si="15"/>
        <v>0</v>
      </c>
      <c r="I58" s="13">
        <f t="shared" si="15"/>
        <v>0</v>
      </c>
      <c r="J58" s="188">
        <f>SUM(J48:J57)</f>
        <v>60</v>
      </c>
      <c r="K58" s="188">
        <f>SUM(K48:K57)</f>
        <v>270</v>
      </c>
      <c r="L58" s="213">
        <f>SUM(L48:L57)</f>
        <v>130</v>
      </c>
      <c r="M58" s="228">
        <f>SUM(M48:M57)</f>
        <v>30</v>
      </c>
      <c r="N58" s="97">
        <f>SUM(D58:I58)</f>
        <v>420</v>
      </c>
      <c r="P58" s="262">
        <f>SUM(P48:P57)</f>
        <v>10</v>
      </c>
      <c r="Q58" s="181"/>
      <c r="R58" s="50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14"/>
      <c r="S59" s="14"/>
      <c r="U59" s="14"/>
    </row>
    <row r="60" spans="1:21" s="62" customFormat="1" ht="12" customHeight="1" x14ac:dyDescent="0.2">
      <c r="A60" s="30">
        <v>1</v>
      </c>
      <c r="B60" s="37" t="s">
        <v>104</v>
      </c>
      <c r="C60" s="5" t="s">
        <v>20</v>
      </c>
      <c r="D60" s="30">
        <v>15</v>
      </c>
      <c r="E60" s="30"/>
      <c r="F60" s="30">
        <v>30</v>
      </c>
      <c r="G60" s="30"/>
      <c r="H60" s="30"/>
      <c r="I60" s="30"/>
      <c r="J60" s="181">
        <v>6</v>
      </c>
      <c r="K60" s="179">
        <f>M60*25-(D60+E60+F60+G60+H60+I60+J60)</f>
        <v>24</v>
      </c>
      <c r="L60" s="179">
        <f t="shared" ref="L60:L68" si="16">IF(D60=30,26,13)</f>
        <v>13</v>
      </c>
      <c r="M60" s="240">
        <v>3</v>
      </c>
      <c r="N60" s="37"/>
      <c r="P60" s="261">
        <f>ROUND((L60/25+(L60*K60/SUM(D60:I60))/25),0)</f>
        <v>1</v>
      </c>
      <c r="Q60" s="181" t="s">
        <v>134</v>
      </c>
      <c r="R60" s="50"/>
      <c r="S60" s="14"/>
      <c r="U60" s="168" t="s">
        <v>100</v>
      </c>
    </row>
    <row r="61" spans="1:21" s="62" customFormat="1" ht="12" customHeight="1" x14ac:dyDescent="0.2">
      <c r="A61" s="30">
        <v>2</v>
      </c>
      <c r="B61" s="47" t="s">
        <v>105</v>
      </c>
      <c r="C61" s="5" t="s">
        <v>20</v>
      </c>
      <c r="D61" s="30">
        <v>15</v>
      </c>
      <c r="E61" s="30"/>
      <c r="F61" s="30">
        <v>30</v>
      </c>
      <c r="G61" s="30"/>
      <c r="H61" s="30"/>
      <c r="I61" s="30"/>
      <c r="J61" s="181">
        <v>6</v>
      </c>
      <c r="K61" s="179">
        <f t="shared" ref="K61:K69" si="17">M61*25-(D61+E61+F61+G61+H61+I61+J61)</f>
        <v>24</v>
      </c>
      <c r="L61" s="179">
        <f t="shared" si="16"/>
        <v>13</v>
      </c>
      <c r="M61" s="240">
        <v>3</v>
      </c>
      <c r="N61" s="45"/>
      <c r="P61" s="261">
        <f t="shared" ref="P61:P69" si="18">ROUND((L61/25+(L61*K61/SUM(D61:I61))/25),0)</f>
        <v>1</v>
      </c>
      <c r="Q61" s="181" t="s">
        <v>134</v>
      </c>
      <c r="R61" s="50"/>
      <c r="S61" s="14"/>
      <c r="U61" s="168" t="s">
        <v>100</v>
      </c>
    </row>
    <row r="62" spans="1:21" s="62" customFormat="1" ht="12" customHeight="1" x14ac:dyDescent="0.2">
      <c r="A62" s="30">
        <v>3</v>
      </c>
      <c r="B62" s="62" t="s">
        <v>106</v>
      </c>
      <c r="C62" s="5" t="s">
        <v>16</v>
      </c>
      <c r="D62" s="30">
        <v>15</v>
      </c>
      <c r="E62" s="30"/>
      <c r="F62" s="30">
        <v>30</v>
      </c>
      <c r="G62" s="30"/>
      <c r="H62" s="30"/>
      <c r="I62" s="30"/>
      <c r="J62" s="181">
        <v>8</v>
      </c>
      <c r="K62" s="179">
        <f t="shared" si="17"/>
        <v>47</v>
      </c>
      <c r="L62" s="179">
        <f t="shared" si="16"/>
        <v>13</v>
      </c>
      <c r="M62" s="240">
        <v>4</v>
      </c>
      <c r="N62" s="45"/>
      <c r="P62" s="261">
        <f t="shared" si="18"/>
        <v>1</v>
      </c>
      <c r="Q62" s="181" t="s">
        <v>134</v>
      </c>
      <c r="R62" s="50"/>
      <c r="S62" s="14"/>
      <c r="U62" s="168" t="s">
        <v>100</v>
      </c>
    </row>
    <row r="63" spans="1:21" s="62" customFormat="1" ht="12" customHeight="1" x14ac:dyDescent="0.2">
      <c r="A63" s="30">
        <v>4</v>
      </c>
      <c r="B63" s="45" t="s">
        <v>107</v>
      </c>
      <c r="C63" s="5" t="s">
        <v>20</v>
      </c>
      <c r="D63" s="30">
        <v>15</v>
      </c>
      <c r="E63" s="30"/>
      <c r="F63" s="30">
        <v>30</v>
      </c>
      <c r="G63" s="30"/>
      <c r="H63" s="30"/>
      <c r="I63" s="30"/>
      <c r="J63" s="181">
        <v>6</v>
      </c>
      <c r="K63" s="179">
        <f t="shared" si="17"/>
        <v>24</v>
      </c>
      <c r="L63" s="179">
        <f t="shared" si="16"/>
        <v>13</v>
      </c>
      <c r="M63" s="240">
        <v>3</v>
      </c>
      <c r="N63" s="45"/>
      <c r="P63" s="261">
        <f t="shared" si="18"/>
        <v>1</v>
      </c>
      <c r="Q63" s="181" t="s">
        <v>134</v>
      </c>
      <c r="R63" s="50"/>
      <c r="S63" s="14"/>
      <c r="U63" s="168" t="s">
        <v>100</v>
      </c>
    </row>
    <row r="64" spans="1:21" s="62" customFormat="1" ht="12" customHeight="1" x14ac:dyDescent="0.2">
      <c r="A64" s="30">
        <v>5</v>
      </c>
      <c r="B64" s="45" t="s">
        <v>108</v>
      </c>
      <c r="C64" s="5" t="s">
        <v>16</v>
      </c>
      <c r="D64" s="30">
        <v>15</v>
      </c>
      <c r="E64" s="30"/>
      <c r="F64" s="30">
        <v>30</v>
      </c>
      <c r="G64" s="30"/>
      <c r="H64" s="30"/>
      <c r="I64" s="30"/>
      <c r="J64" s="181">
        <v>8</v>
      </c>
      <c r="K64" s="179">
        <f t="shared" si="17"/>
        <v>47</v>
      </c>
      <c r="L64" s="179">
        <f t="shared" si="16"/>
        <v>13</v>
      </c>
      <c r="M64" s="240">
        <v>4</v>
      </c>
      <c r="N64" s="45"/>
      <c r="P64" s="261">
        <f t="shared" si="18"/>
        <v>1</v>
      </c>
      <c r="Q64" s="181" t="s">
        <v>134</v>
      </c>
      <c r="R64" s="50"/>
      <c r="S64" s="14"/>
      <c r="U64" s="168" t="s">
        <v>100</v>
      </c>
    </row>
    <row r="65" spans="1:22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15</v>
      </c>
      <c r="F65" s="30"/>
      <c r="G65" s="30"/>
      <c r="H65" s="30">
        <v>30</v>
      </c>
      <c r="I65" s="30"/>
      <c r="J65" s="181">
        <v>6</v>
      </c>
      <c r="K65" s="179">
        <f t="shared" si="17"/>
        <v>49</v>
      </c>
      <c r="L65" s="179">
        <v>0</v>
      </c>
      <c r="M65" s="240">
        <v>4</v>
      </c>
      <c r="N65" s="45"/>
      <c r="P65" s="261">
        <f t="shared" si="18"/>
        <v>0</v>
      </c>
      <c r="Q65" s="181" t="s">
        <v>134</v>
      </c>
      <c r="R65" s="50"/>
      <c r="S65" s="14"/>
      <c r="U65" s="168" t="s">
        <v>100</v>
      </c>
    </row>
    <row r="66" spans="1:22" s="62" customFormat="1" ht="12" customHeight="1" x14ac:dyDescent="0.2">
      <c r="A66" s="30">
        <v>7</v>
      </c>
      <c r="B66" s="37" t="s">
        <v>109</v>
      </c>
      <c r="C66" s="5" t="s">
        <v>20</v>
      </c>
      <c r="D66" s="30">
        <v>15</v>
      </c>
      <c r="E66" s="30"/>
      <c r="F66" s="30">
        <v>30</v>
      </c>
      <c r="G66" s="30"/>
      <c r="H66" s="30"/>
      <c r="I66" s="30"/>
      <c r="J66" s="181">
        <v>6</v>
      </c>
      <c r="K66" s="179">
        <f t="shared" si="17"/>
        <v>24</v>
      </c>
      <c r="L66" s="179">
        <f t="shared" si="16"/>
        <v>13</v>
      </c>
      <c r="M66" s="240">
        <v>3</v>
      </c>
      <c r="N66" s="37"/>
      <c r="P66" s="261">
        <f t="shared" si="18"/>
        <v>1</v>
      </c>
      <c r="Q66" s="181" t="s">
        <v>134</v>
      </c>
      <c r="R66" s="50"/>
      <c r="S66" s="14"/>
      <c r="U66" s="168" t="s">
        <v>100</v>
      </c>
    </row>
    <row r="67" spans="1:22" s="62" customFormat="1" ht="12" customHeight="1" x14ac:dyDescent="0.2">
      <c r="A67" s="30">
        <v>8</v>
      </c>
      <c r="B67" s="82" t="s">
        <v>110</v>
      </c>
      <c r="C67" s="5" t="s">
        <v>20</v>
      </c>
      <c r="D67" s="30">
        <v>15</v>
      </c>
      <c r="E67" s="30"/>
      <c r="F67" s="30">
        <v>30</v>
      </c>
      <c r="G67" s="30"/>
      <c r="H67" s="30"/>
      <c r="I67" s="30"/>
      <c r="J67" s="181">
        <v>6</v>
      </c>
      <c r="K67" s="179">
        <f t="shared" si="17"/>
        <v>24</v>
      </c>
      <c r="L67" s="179">
        <f t="shared" si="16"/>
        <v>13</v>
      </c>
      <c r="M67" s="240">
        <v>3</v>
      </c>
      <c r="N67" s="45"/>
      <c r="P67" s="261">
        <f t="shared" si="18"/>
        <v>1</v>
      </c>
      <c r="Q67" s="181" t="s">
        <v>134</v>
      </c>
      <c r="R67" s="50"/>
      <c r="S67" s="14"/>
      <c r="U67" s="168" t="s">
        <v>100</v>
      </c>
    </row>
    <row r="68" spans="1:22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30</v>
      </c>
      <c r="E68" s="30"/>
      <c r="F68" s="30"/>
      <c r="G68" s="30"/>
      <c r="H68" s="30"/>
      <c r="I68" s="30"/>
      <c r="J68" s="181">
        <v>4</v>
      </c>
      <c r="K68" s="179">
        <f t="shared" si="17"/>
        <v>16</v>
      </c>
      <c r="L68" s="179">
        <f t="shared" si="16"/>
        <v>26</v>
      </c>
      <c r="M68" s="240">
        <v>2</v>
      </c>
      <c r="N68" s="37"/>
      <c r="P68" s="261">
        <f t="shared" si="18"/>
        <v>2</v>
      </c>
      <c r="Q68" s="181" t="s">
        <v>133</v>
      </c>
      <c r="R68" s="50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15</v>
      </c>
      <c r="J69" s="181">
        <v>4</v>
      </c>
      <c r="K69" s="179">
        <f t="shared" si="17"/>
        <v>6</v>
      </c>
      <c r="L69" s="30">
        <v>13</v>
      </c>
      <c r="M69" s="240">
        <v>1</v>
      </c>
      <c r="N69" s="37"/>
      <c r="P69" s="261">
        <f t="shared" si="18"/>
        <v>1</v>
      </c>
      <c r="Q69" s="181" t="s">
        <v>135</v>
      </c>
      <c r="R69" s="50"/>
      <c r="S69" s="14"/>
      <c r="U69" s="170" t="s">
        <v>103</v>
      </c>
      <c r="V69" s="173"/>
    </row>
    <row r="70" spans="1:22" s="62" customFormat="1" ht="12" customHeight="1" x14ac:dyDescent="0.2">
      <c r="A70" s="30"/>
      <c r="B70" s="40" t="str">
        <f>CONCATENATE("Razem        ",SUM(D70:I70))</f>
        <v>Razem        405</v>
      </c>
      <c r="C70" s="41"/>
      <c r="D70" s="13">
        <f t="shared" ref="D70:I70" si="19">SUM(D60:D69)</f>
        <v>135</v>
      </c>
      <c r="E70" s="13">
        <f t="shared" si="19"/>
        <v>15</v>
      </c>
      <c r="F70" s="13">
        <f t="shared" si="19"/>
        <v>210</v>
      </c>
      <c r="G70" s="13">
        <f t="shared" si="19"/>
        <v>0</v>
      </c>
      <c r="H70" s="13">
        <f t="shared" si="19"/>
        <v>30</v>
      </c>
      <c r="I70" s="180">
        <f t="shared" si="19"/>
        <v>15</v>
      </c>
      <c r="J70" s="188">
        <f>SUM(J60:J69)</f>
        <v>60</v>
      </c>
      <c r="K70" s="188">
        <f>SUM(K60:K69)</f>
        <v>285</v>
      </c>
      <c r="L70" s="188">
        <f>SUM(L60:L69)</f>
        <v>130</v>
      </c>
      <c r="M70" s="239">
        <f>SUM(M60:M69)</f>
        <v>30</v>
      </c>
      <c r="N70" s="60">
        <f>SUM(D70:I70)</f>
        <v>405</v>
      </c>
      <c r="P70" s="262">
        <f>SUM(P60:P69)</f>
        <v>10</v>
      </c>
      <c r="Q70" s="181"/>
      <c r="R70" s="50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14"/>
      <c r="S71" s="14"/>
      <c r="U71" s="14"/>
    </row>
    <row r="72" spans="1:22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30</v>
      </c>
      <c r="J72" s="181">
        <v>4</v>
      </c>
      <c r="K72" s="179">
        <f>M72*25-(D72+E72+F72+G72+H72+I72+J72)</f>
        <v>16</v>
      </c>
      <c r="L72" s="179">
        <v>26</v>
      </c>
      <c r="M72" s="240">
        <v>2</v>
      </c>
      <c r="N72" s="45"/>
      <c r="P72" s="261">
        <f t="shared" ref="P72:P73" si="20">ROUND((L72/25+(L72*K72/SUM(D72:I72))/25),0)</f>
        <v>2</v>
      </c>
      <c r="Q72" s="181" t="s">
        <v>135</v>
      </c>
      <c r="R72" s="50"/>
      <c r="S72" s="14"/>
      <c r="U72" s="170" t="s">
        <v>103</v>
      </c>
    </row>
    <row r="73" spans="1:22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0"/>
        <v>5</v>
      </c>
      <c r="Q73" s="181" t="s">
        <v>137</v>
      </c>
      <c r="R73" s="50"/>
      <c r="S73" s="14"/>
      <c r="U73" s="171" t="s">
        <v>102</v>
      </c>
    </row>
    <row r="74" spans="1:22" s="62" customFormat="1" ht="12" customHeight="1" x14ac:dyDescent="0.2">
      <c r="A74" s="30"/>
      <c r="B74" s="40" t="str">
        <f>CONCATENATE("Razem        ",SUM(D74:I74))</f>
        <v>Razem        30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80">
        <f>SUM(I72:I73)-I73</f>
        <v>30</v>
      </c>
      <c r="J74" s="179">
        <f>SUM(J72:J73)</f>
        <v>129</v>
      </c>
      <c r="K74" s="179">
        <f>SUM(K72:K73)</f>
        <v>16</v>
      </c>
      <c r="L74" s="179">
        <f>SUM(L72:L73)</f>
        <v>151</v>
      </c>
      <c r="M74" s="239">
        <f>SUM(M72:M73)</f>
        <v>30</v>
      </c>
      <c r="N74" s="60">
        <f>SUM(D74:I74)</f>
        <v>30</v>
      </c>
      <c r="P74" s="262">
        <f>SUM(P72:P73)</f>
        <v>7</v>
      </c>
      <c r="Q74" s="181"/>
      <c r="R74" s="50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14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30</v>
      </c>
      <c r="J76" s="181">
        <v>4</v>
      </c>
      <c r="K76" s="179">
        <f>M76*25-(D76+E76+F76+G76+H76+I76+J76)</f>
        <v>16</v>
      </c>
      <c r="L76" s="179">
        <v>26</v>
      </c>
      <c r="M76" s="240">
        <v>2</v>
      </c>
      <c r="N76" s="45"/>
      <c r="P76" s="261">
        <f t="shared" ref="P76:P80" si="21">ROUND((L76/25+(L76*K76/SUM(D76:I76))/25),0)</f>
        <v>2</v>
      </c>
      <c r="Q76" s="181" t="s">
        <v>135</v>
      </c>
      <c r="R76" s="50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15</v>
      </c>
      <c r="E77" s="30">
        <v>30</v>
      </c>
      <c r="F77" s="30"/>
      <c r="G77" s="30"/>
      <c r="H77" s="30"/>
      <c r="I77" s="30"/>
      <c r="J77" s="181">
        <v>6</v>
      </c>
      <c r="K77" s="179">
        <f>M77*25-(D77+E77+F77+G77+H77+I77+J77)</f>
        <v>49</v>
      </c>
      <c r="L77" s="179">
        <f>IF(D77=30,26,13)</f>
        <v>13</v>
      </c>
      <c r="M77" s="240">
        <v>4</v>
      </c>
      <c r="N77" s="45"/>
      <c r="P77" s="261">
        <f t="shared" si="21"/>
        <v>1</v>
      </c>
      <c r="Q77" s="181" t="s">
        <v>132</v>
      </c>
      <c r="R77" s="50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50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30</v>
      </c>
      <c r="I79" s="30"/>
      <c r="J79" s="181">
        <v>4</v>
      </c>
      <c r="K79" s="179">
        <f>M79*25-(D79+E79+F79+G79+H79+I79+J79)</f>
        <v>91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134</v>
      </c>
      <c r="R79" s="50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65" t="s">
        <v>20</v>
      </c>
      <c r="D80" s="65">
        <v>15</v>
      </c>
      <c r="E80" s="65">
        <v>30</v>
      </c>
      <c r="F80" s="65"/>
      <c r="G80" s="65"/>
      <c r="H80" s="65"/>
      <c r="I80" s="244"/>
      <c r="J80" s="132">
        <v>6</v>
      </c>
      <c r="K80" s="132">
        <f>M80*25-(D80+E80+F80+G80+H80+I80+J80)</f>
        <v>49</v>
      </c>
      <c r="L80" s="132">
        <v>13</v>
      </c>
      <c r="M80" s="245">
        <v>4</v>
      </c>
      <c r="N80" s="246"/>
      <c r="P80" s="261">
        <f t="shared" si="21"/>
        <v>1</v>
      </c>
      <c r="Q80" s="132" t="s">
        <v>132</v>
      </c>
      <c r="R80" s="190"/>
      <c r="S80" s="158" t="s">
        <v>84</v>
      </c>
      <c r="U80" s="169" t="s">
        <v>101</v>
      </c>
    </row>
    <row r="81" spans="1:21" s="62" customFormat="1" ht="12" customHeight="1" x14ac:dyDescent="0.2">
      <c r="A81" s="30"/>
      <c r="B81" s="229" t="str">
        <f>CONCATENATE("Razem        ",SUM(D81:I81))</f>
        <v>Razem        150</v>
      </c>
      <c r="C81" s="143">
        <f>COUNTIF(C76:C77,"E")</f>
        <v>0</v>
      </c>
      <c r="D81" s="141">
        <f>SUM(D76:D80)</f>
        <v>30</v>
      </c>
      <c r="E81" s="141">
        <f>SUM(E76:E80)</f>
        <v>60</v>
      </c>
      <c r="F81" s="141">
        <f>SUM(F76:F80)</f>
        <v>0</v>
      </c>
      <c r="G81" s="141">
        <f>SUM(G76:G80)</f>
        <v>0</v>
      </c>
      <c r="H81" s="141">
        <f>SUM(H76:H80)</f>
        <v>30</v>
      </c>
      <c r="I81" s="141">
        <f>SUM(I76:I80)-I78</f>
        <v>30</v>
      </c>
      <c r="J81" s="188">
        <f>SUM(J76:J80)</f>
        <v>70</v>
      </c>
      <c r="K81" s="188">
        <f>SUM(K76:K80)</f>
        <v>580</v>
      </c>
      <c r="L81" s="188">
        <f>SUM(L76:L80)</f>
        <v>102</v>
      </c>
      <c r="M81" s="228">
        <f>SUM(M76:M80)</f>
        <v>30</v>
      </c>
      <c r="N81" s="60">
        <f>SUM(D81:I81)</f>
        <v>150</v>
      </c>
      <c r="O81" s="19"/>
      <c r="P81" s="262">
        <f>SUM(P76:P80)</f>
        <v>9</v>
      </c>
      <c r="Q81" s="181"/>
      <c r="R81" s="50"/>
      <c r="S81" s="14"/>
      <c r="U81" s="14"/>
    </row>
    <row r="82" spans="1:21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50"/>
      <c r="S82" s="14"/>
      <c r="U82" s="14"/>
    </row>
    <row r="83" spans="1:21" s="62" customFormat="1" ht="12" customHeight="1" thickBot="1" x14ac:dyDescent="0.25">
      <c r="A83" s="50"/>
      <c r="C83" s="191" t="s">
        <v>122</v>
      </c>
      <c r="D83" s="192">
        <f t="shared" ref="D83:M83" si="22">SUM(D81,D74,D70,D58,D46,D34,D23)</f>
        <v>745</v>
      </c>
      <c r="E83" s="192">
        <f t="shared" si="22"/>
        <v>420</v>
      </c>
      <c r="F83" s="192">
        <f t="shared" si="22"/>
        <v>780</v>
      </c>
      <c r="G83" s="192">
        <f t="shared" si="22"/>
        <v>180</v>
      </c>
      <c r="H83" s="192">
        <f t="shared" si="22"/>
        <v>60</v>
      </c>
      <c r="I83" s="192">
        <f t="shared" si="22"/>
        <v>75</v>
      </c>
      <c r="J83" s="192">
        <f t="shared" si="22"/>
        <v>489</v>
      </c>
      <c r="K83" s="192">
        <f t="shared" si="22"/>
        <v>2036</v>
      </c>
      <c r="L83" s="192">
        <f t="shared" si="22"/>
        <v>890</v>
      </c>
      <c r="M83" s="193">
        <f t="shared" si="22"/>
        <v>210</v>
      </c>
      <c r="P83" s="265">
        <f>P23+P34+P46+P58+P70+P74+P81</f>
        <v>65</v>
      </c>
      <c r="Q83" s="50"/>
      <c r="R83" s="50"/>
      <c r="S83" s="14"/>
      <c r="U83" s="14"/>
    </row>
    <row r="84" spans="1:21" s="62" customFormat="1" ht="12" customHeight="1" x14ac:dyDescent="0.2">
      <c r="A84" s="50"/>
      <c r="B84" s="51"/>
      <c r="I84" s="14"/>
      <c r="J84" s="14"/>
      <c r="K84" s="14"/>
      <c r="L84" s="14"/>
      <c r="P84" s="266"/>
      <c r="Q84" s="50"/>
      <c r="R84" s="50"/>
      <c r="S84" s="14"/>
      <c r="U84" s="14"/>
    </row>
    <row r="85" spans="1:21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P85" s="266"/>
      <c r="Q85" s="50"/>
      <c r="R85" s="14"/>
      <c r="S85" s="14"/>
      <c r="U85" s="14"/>
    </row>
    <row r="86" spans="1:21" s="62" customFormat="1" ht="12" customHeight="1" x14ac:dyDescent="0.2">
      <c r="A86" s="50"/>
      <c r="B86" s="87" t="s">
        <v>60</v>
      </c>
      <c r="C86" s="88">
        <f>SUM(N23,N34,N46,N58,N70,N74,N81)</f>
        <v>2260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P86" s="266"/>
      <c r="Q86" s="14"/>
      <c r="R86" s="14"/>
      <c r="S86" s="14"/>
      <c r="U86" s="14"/>
    </row>
    <row r="87" spans="1:21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P87" s="266"/>
      <c r="Q87" s="14"/>
      <c r="R87" s="14"/>
      <c r="S87" s="14"/>
      <c r="U87" s="14"/>
    </row>
    <row r="88" spans="1:21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128</v>
      </c>
      <c r="L88" s="91"/>
      <c r="M88" s="14"/>
      <c r="P88" s="266"/>
      <c r="Q88" s="14"/>
      <c r="R88" s="14"/>
      <c r="S88" s="14"/>
      <c r="U88" s="14"/>
    </row>
    <row r="89" spans="1:21" s="62" customFormat="1" ht="12" customHeight="1" x14ac:dyDescent="0.2">
      <c r="A89" s="50"/>
      <c r="B89" s="87" t="s">
        <v>63</v>
      </c>
      <c r="C89" s="88">
        <f>SUM(C86:C88)</f>
        <v>3270</v>
      </c>
      <c r="D89" s="172"/>
      <c r="E89" s="154" t="s">
        <v>126</v>
      </c>
      <c r="P89" s="266"/>
      <c r="Q89" s="14"/>
      <c r="R89" s="14"/>
      <c r="S89" s="14"/>
      <c r="U89" s="14"/>
    </row>
    <row r="90" spans="1:21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118"/>
      <c r="P90" s="267"/>
      <c r="Q90" s="14"/>
      <c r="R90" s="14"/>
      <c r="S90" s="14"/>
      <c r="U90" s="14"/>
    </row>
    <row r="91" spans="1:21" s="62" customFormat="1" ht="16.5" thickBot="1" x14ac:dyDescent="0.3">
      <c r="A91" s="50"/>
      <c r="B91" s="52"/>
      <c r="C91" s="20"/>
      <c r="F91" s="15"/>
      <c r="I91" s="14"/>
      <c r="J91" s="14"/>
      <c r="K91" s="14"/>
      <c r="L91" s="14"/>
      <c r="P91" s="266"/>
      <c r="Q91" s="118"/>
      <c r="R91" s="34"/>
      <c r="S91" s="14"/>
      <c r="U91" s="14"/>
    </row>
    <row r="92" spans="1:21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129" t="s">
        <v>70</v>
      </c>
      <c r="P92" s="266"/>
      <c r="Q92" s="14"/>
      <c r="R92" s="14"/>
      <c r="S92" s="14"/>
      <c r="U92" s="14"/>
    </row>
    <row r="93" spans="1:21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129" t="s">
        <v>72</v>
      </c>
      <c r="P93" s="266"/>
      <c r="Q93" s="14"/>
      <c r="R93" s="14"/>
      <c r="S93" s="14"/>
      <c r="U93" s="14"/>
    </row>
    <row r="94" spans="1:21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131" t="s">
        <v>74</v>
      </c>
      <c r="P94" s="266"/>
      <c r="Q94" s="14"/>
      <c r="R94" s="14"/>
      <c r="S94" s="14"/>
      <c r="U94" s="14"/>
    </row>
    <row r="95" spans="1:21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R95" s="14"/>
      <c r="S95" s="14"/>
      <c r="U95" s="14"/>
    </row>
    <row r="96" spans="1:21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R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P97" s="266"/>
      <c r="Q97" s="14"/>
      <c r="R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P98" s="266"/>
      <c r="Q98" s="14"/>
      <c r="R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P99" s="266"/>
      <c r="Q99" s="14"/>
      <c r="R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P100" s="266"/>
      <c r="Q100" s="14"/>
      <c r="R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P101" s="266"/>
      <c r="Q101" s="14"/>
      <c r="R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P102" s="266"/>
      <c r="Q102" s="14"/>
      <c r="R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P103" s="266"/>
      <c r="Q103" s="14"/>
      <c r="R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P104" s="266"/>
      <c r="Q104" s="14"/>
      <c r="R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P105" s="266"/>
      <c r="Q105" s="14"/>
      <c r="R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P106" s="266"/>
      <c r="Q106" s="14"/>
      <c r="R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P107" s="266"/>
      <c r="Q107" s="14"/>
      <c r="R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P108" s="266"/>
      <c r="Q108" s="14"/>
      <c r="R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P109" s="266"/>
      <c r="Q109" s="14"/>
      <c r="R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P110" s="266"/>
      <c r="Q110" s="14"/>
      <c r="R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P111" s="266"/>
      <c r="Q111" s="14"/>
      <c r="R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P112" s="266"/>
      <c r="Q112" s="14"/>
      <c r="R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P113" s="266"/>
      <c r="Q113" s="14"/>
      <c r="R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P114" s="266"/>
      <c r="Q114" s="14"/>
      <c r="R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P115" s="266"/>
      <c r="Q115" s="14"/>
      <c r="R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P116" s="266"/>
      <c r="Q116" s="14"/>
      <c r="R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P117" s="266"/>
      <c r="Q117" s="14"/>
      <c r="R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P118" s="266"/>
      <c r="Q118" s="14"/>
      <c r="R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P119" s="266"/>
      <c r="Q119" s="14"/>
      <c r="R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P120" s="266"/>
      <c r="Q120" s="14"/>
      <c r="R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P121" s="266"/>
      <c r="Q121" s="14"/>
      <c r="R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P122" s="266"/>
      <c r="Q122" s="14"/>
      <c r="R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P123" s="266"/>
      <c r="Q123" s="14"/>
      <c r="R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P124" s="266"/>
      <c r="Q124" s="14"/>
      <c r="R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P125" s="266"/>
      <c r="Q125" s="14"/>
      <c r="R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P126" s="266"/>
      <c r="Q126" s="14"/>
      <c r="R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P127" s="266"/>
      <c r="Q127" s="14"/>
      <c r="R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P128" s="266"/>
      <c r="Q128" s="14"/>
      <c r="R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P129" s="266"/>
      <c r="Q129" s="14"/>
      <c r="R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P130" s="266"/>
      <c r="Q130" s="14"/>
      <c r="R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P131" s="266"/>
      <c r="Q131" s="14"/>
      <c r="R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P132" s="266"/>
      <c r="Q132" s="14"/>
      <c r="R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P133" s="266"/>
      <c r="Q133" s="14"/>
      <c r="R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P134" s="266"/>
      <c r="Q134" s="14"/>
      <c r="R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P135" s="266"/>
      <c r="Q135" s="14"/>
      <c r="R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P136" s="266"/>
      <c r="Q136" s="14"/>
      <c r="R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P137" s="266"/>
      <c r="Q137" s="14"/>
      <c r="R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P138" s="266"/>
      <c r="Q138" s="14"/>
      <c r="R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P139" s="266"/>
      <c r="Q139" s="14"/>
      <c r="R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P140" s="266"/>
      <c r="Q140" s="14"/>
      <c r="R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P141" s="266"/>
      <c r="Q141" s="14"/>
      <c r="R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P142" s="266"/>
      <c r="Q142" s="14"/>
      <c r="R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P143" s="266"/>
      <c r="Q143" s="14"/>
      <c r="R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P144" s="266"/>
      <c r="Q144" s="14"/>
      <c r="R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P145" s="266"/>
      <c r="Q145" s="14"/>
      <c r="R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P146" s="266"/>
      <c r="Q146" s="14"/>
      <c r="R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P147" s="266"/>
      <c r="Q147" s="14"/>
      <c r="R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P148" s="266"/>
      <c r="Q148" s="14"/>
      <c r="R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P149" s="266"/>
      <c r="Q149" s="14"/>
      <c r="R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P150" s="266"/>
      <c r="Q150" s="14"/>
      <c r="R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P151" s="266"/>
      <c r="Q151" s="14"/>
      <c r="R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P152" s="266"/>
      <c r="Q152" s="14"/>
      <c r="R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P153" s="266"/>
      <c r="Q153" s="14"/>
      <c r="R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P154" s="266"/>
      <c r="Q154" s="14"/>
      <c r="R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P155" s="266"/>
      <c r="Q155" s="14"/>
      <c r="R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P156" s="266"/>
      <c r="Q156" s="14"/>
      <c r="R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P157" s="266"/>
      <c r="Q157" s="14"/>
      <c r="R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P158" s="266"/>
      <c r="Q158" s="14"/>
      <c r="R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P159" s="266"/>
      <c r="Q159" s="14"/>
      <c r="R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P160" s="266"/>
      <c r="Q160" s="14"/>
      <c r="R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P161" s="266"/>
      <c r="Q161" s="14"/>
      <c r="R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P162" s="266"/>
      <c r="Q162" s="14"/>
      <c r="R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P163" s="266"/>
      <c r="Q163" s="14"/>
      <c r="R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P164" s="266"/>
      <c r="Q164" s="14"/>
      <c r="R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P165" s="266"/>
      <c r="Q165" s="14"/>
      <c r="R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P166" s="266"/>
      <c r="Q166" s="14"/>
      <c r="R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P167" s="266"/>
      <c r="Q167" s="14"/>
      <c r="R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P168" s="266"/>
      <c r="Q168" s="14"/>
      <c r="R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P169" s="266"/>
      <c r="Q169" s="14"/>
      <c r="R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P170" s="266"/>
      <c r="Q170" s="14"/>
      <c r="R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P171" s="266"/>
      <c r="Q171" s="14"/>
      <c r="R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P172" s="266"/>
      <c r="Q172" s="14"/>
      <c r="R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P173" s="266"/>
      <c r="Q173" s="14"/>
      <c r="R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P174" s="266"/>
      <c r="Q174" s="14"/>
      <c r="R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P175" s="266"/>
      <c r="Q175" s="14"/>
      <c r="R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P176" s="266"/>
      <c r="Q176" s="14"/>
      <c r="R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P177" s="266"/>
      <c r="Q177" s="14"/>
      <c r="R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P178" s="266"/>
      <c r="Q178" s="14"/>
      <c r="R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P179" s="266"/>
      <c r="Q179" s="14"/>
      <c r="R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P180" s="266"/>
      <c r="Q180" s="14"/>
      <c r="R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P181" s="266"/>
      <c r="Q181" s="14"/>
      <c r="R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P182" s="266"/>
      <c r="Q182" s="14"/>
      <c r="R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P183" s="266"/>
      <c r="Q183" s="14"/>
      <c r="R183" s="14"/>
      <c r="S183" s="14"/>
      <c r="U183" s="14"/>
    </row>
    <row r="184" spans="1:21" s="62" customFormat="1" x14ac:dyDescent="0.2">
      <c r="A184" s="50"/>
      <c r="I184" s="14"/>
      <c r="J184" s="14"/>
      <c r="K184" s="14"/>
      <c r="L184" s="14"/>
      <c r="P184" s="266"/>
      <c r="Q184" s="14"/>
      <c r="R184" s="14"/>
      <c r="S184" s="14"/>
      <c r="U184" s="14"/>
    </row>
    <row r="185" spans="1:21" x14ac:dyDescent="0.2">
      <c r="Q185" s="14"/>
      <c r="R185" s="14"/>
    </row>
  </sheetData>
  <mergeCells count="8">
    <mergeCell ref="E96:M96"/>
    <mergeCell ref="A10:A11"/>
    <mergeCell ref="B10:B11"/>
    <mergeCell ref="E95:M95"/>
    <mergeCell ref="Q10:Q11"/>
    <mergeCell ref="D10:L10"/>
    <mergeCell ref="N10:N11"/>
    <mergeCell ref="C10:C11"/>
  </mergeCells>
  <printOptions horizontalCentered="1"/>
  <pageMargins left="0" right="0" top="0" bottom="0" header="0" footer="0"/>
  <pageSetup paperSize="9" scale="78" orientation="portrait" horizontalDpi="4294967295" r:id="rId1"/>
  <headerFooter alignWithMargins="0"/>
  <rowBreaks count="1" manualBreakCount="1">
    <brk id="8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85"/>
  <sheetViews>
    <sheetView zoomScale="55" zoomScaleNormal="55" zoomScaleSheetLayoutView="100" workbookViewId="0">
      <selection activeCell="Q89" sqref="A7:Q89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3.5703125" style="15" customWidth="1"/>
    <col min="9" max="12" width="6" style="78" customWidth="1"/>
    <col min="13" max="13" width="7" style="51" customWidth="1"/>
    <col min="14" max="14" width="7.42578125" style="15" hidden="1" customWidth="1"/>
    <col min="15" max="15" width="2.85546875" style="15" hidden="1" customWidth="1"/>
    <col min="16" max="16" width="6.7109375" style="255" customWidth="1"/>
    <col min="17" max="17" width="9.28515625" style="78" customWidth="1"/>
    <col min="18" max="18" width="10.85546875" style="78" customWidth="1"/>
    <col min="19" max="19" width="3.42578125" style="15" customWidth="1"/>
    <col min="20" max="20" width="9.140625" style="78"/>
    <col min="21" max="16384" width="9.140625" style="15"/>
  </cols>
  <sheetData>
    <row r="1" spans="1:20" x14ac:dyDescent="0.2">
      <c r="E1" s="78"/>
      <c r="G1" s="78"/>
      <c r="I1" s="15"/>
    </row>
    <row r="2" spans="1:20" x14ac:dyDescent="0.2">
      <c r="E2" s="78"/>
      <c r="G2" s="78"/>
      <c r="I2" s="15"/>
    </row>
    <row r="3" spans="1:20" x14ac:dyDescent="0.2">
      <c r="E3" s="78"/>
      <c r="G3" s="78"/>
      <c r="I3" s="15"/>
    </row>
    <row r="4" spans="1:20" x14ac:dyDescent="0.2">
      <c r="E4" s="78"/>
      <c r="G4" s="78"/>
      <c r="I4" s="15"/>
    </row>
    <row r="5" spans="1:20" x14ac:dyDescent="0.2">
      <c r="E5" s="78"/>
      <c r="G5" s="78"/>
      <c r="I5" s="15"/>
    </row>
    <row r="6" spans="1:20" ht="13.5" thickBot="1" x14ac:dyDescent="0.25">
      <c r="E6" s="78"/>
      <c r="G6" s="78"/>
      <c r="I6" s="15"/>
      <c r="J6" s="100"/>
      <c r="K6" s="100"/>
      <c r="L6" s="100"/>
    </row>
    <row r="7" spans="1:20" ht="14.1" customHeight="1" x14ac:dyDescent="0.3">
      <c r="A7" s="109" t="s">
        <v>0</v>
      </c>
      <c r="B7" s="98"/>
      <c r="C7" s="98"/>
      <c r="D7" s="98"/>
      <c r="E7" s="103"/>
      <c r="F7" s="98"/>
      <c r="G7" s="98"/>
      <c r="H7" s="98"/>
      <c r="I7" s="98"/>
      <c r="J7" s="99"/>
      <c r="K7" s="99"/>
      <c r="L7" s="99"/>
      <c r="M7" s="200"/>
      <c r="N7" s="98"/>
      <c r="P7" s="256"/>
      <c r="Q7" s="84"/>
      <c r="R7" s="84"/>
      <c r="S7" s="83"/>
      <c r="T7" s="84"/>
    </row>
    <row r="8" spans="1:20" s="83" customFormat="1" ht="14.1" customHeight="1" x14ac:dyDescent="0.3">
      <c r="A8" s="104" t="s">
        <v>136</v>
      </c>
      <c r="I8" s="84"/>
      <c r="J8" s="84"/>
      <c r="K8" s="84"/>
      <c r="L8" s="84"/>
      <c r="M8" s="201"/>
      <c r="P8" s="256"/>
      <c r="Q8" s="84"/>
      <c r="R8" s="84"/>
      <c r="T8" s="84"/>
    </row>
    <row r="9" spans="1:20" ht="14.1" customHeight="1" x14ac:dyDescent="0.25">
      <c r="A9" s="104" t="s">
        <v>79</v>
      </c>
      <c r="B9" s="85"/>
      <c r="C9" s="85"/>
      <c r="D9" s="85"/>
      <c r="E9" s="86"/>
      <c r="F9" s="85"/>
      <c r="G9" s="78"/>
      <c r="H9" s="85"/>
      <c r="I9" s="85"/>
      <c r="J9" s="86"/>
      <c r="K9" s="86"/>
      <c r="L9" s="86"/>
      <c r="M9" s="202"/>
      <c r="N9" s="85"/>
      <c r="P9" s="257"/>
      <c r="Q9" s="86"/>
      <c r="R9" s="86"/>
      <c r="S9" s="85"/>
      <c r="T9" s="86"/>
    </row>
    <row r="10" spans="1:20" s="1" customFormat="1" ht="34.5" customHeight="1" x14ac:dyDescent="0.2">
      <c r="A10" s="280" t="s">
        <v>1</v>
      </c>
      <c r="B10" s="280" t="s">
        <v>2</v>
      </c>
      <c r="C10" s="27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78" t="s">
        <v>3</v>
      </c>
      <c r="P10" s="258" t="s">
        <v>5</v>
      </c>
      <c r="Q10" s="268" t="s">
        <v>129</v>
      </c>
    </row>
    <row r="11" spans="1:20" s="1" customFormat="1" ht="15.75" customHeight="1" x14ac:dyDescent="0.2">
      <c r="A11" s="281"/>
      <c r="B11" s="281"/>
      <c r="C11" s="279"/>
      <c r="D11" s="135" t="s">
        <v>9</v>
      </c>
      <c r="E11" s="135" t="s">
        <v>10</v>
      </c>
      <c r="F11" s="135" t="s">
        <v>11</v>
      </c>
      <c r="G11" s="135" t="s">
        <v>12</v>
      </c>
      <c r="H11" s="135" t="s">
        <v>8</v>
      </c>
      <c r="I11" s="135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79"/>
      <c r="P11" s="259" t="s">
        <v>125</v>
      </c>
      <c r="Q11" s="268"/>
      <c r="R11" s="1" t="s">
        <v>82</v>
      </c>
      <c r="T11" s="1" t="s">
        <v>83</v>
      </c>
    </row>
    <row r="12" spans="1:20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0" s="9" customFormat="1" ht="12" customHeight="1" x14ac:dyDescent="0.2">
      <c r="A13" s="8">
        <v>1</v>
      </c>
      <c r="B13" s="26" t="s">
        <v>15</v>
      </c>
      <c r="C13" s="6" t="s">
        <v>16</v>
      </c>
      <c r="D13" s="6">
        <v>30</v>
      </c>
      <c r="E13" s="6">
        <v>30</v>
      </c>
      <c r="F13" s="6"/>
      <c r="G13" s="7"/>
      <c r="H13" s="7"/>
      <c r="I13" s="8"/>
      <c r="J13" s="179">
        <v>8</v>
      </c>
      <c r="K13" s="179">
        <f>M13*25-(D13+E13+F13+G13+H13+I13+J13)</f>
        <v>57</v>
      </c>
      <c r="L13" s="179">
        <f>IF(D13=30,26,13)</f>
        <v>26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158" t="s">
        <v>84</v>
      </c>
      <c r="T13" s="160" t="s">
        <v>98</v>
      </c>
    </row>
    <row r="14" spans="1:20" s="9" customFormat="1" ht="12" customHeight="1" x14ac:dyDescent="0.2">
      <c r="A14" s="8">
        <v>2</v>
      </c>
      <c r="B14" s="94" t="s">
        <v>17</v>
      </c>
      <c r="C14" s="12" t="s">
        <v>16</v>
      </c>
      <c r="D14" s="12">
        <v>30</v>
      </c>
      <c r="E14" s="12">
        <v>30</v>
      </c>
      <c r="F14" s="12"/>
      <c r="G14" s="7"/>
      <c r="H14" s="7"/>
      <c r="I14" s="8"/>
      <c r="J14" s="179">
        <v>8</v>
      </c>
      <c r="K14" s="179">
        <f t="shared" ref="K14:K21" si="0">M14*25-(D14+E14+F14+G14+H14+I14+J14)</f>
        <v>57</v>
      </c>
      <c r="L14" s="179">
        <f t="shared" ref="L14:L20" si="1">IF(D14=30,26,13)</f>
        <v>26</v>
      </c>
      <c r="M14" s="224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158" t="s">
        <v>84</v>
      </c>
      <c r="T14" s="160" t="s">
        <v>98</v>
      </c>
    </row>
    <row r="15" spans="1:20" s="9" customFormat="1" ht="12" customHeight="1" x14ac:dyDescent="0.2">
      <c r="A15" s="8">
        <v>3</v>
      </c>
      <c r="B15" s="94" t="s">
        <v>18</v>
      </c>
      <c r="C15" s="12" t="s">
        <v>20</v>
      </c>
      <c r="D15" s="12">
        <v>15</v>
      </c>
      <c r="E15" s="12">
        <v>15</v>
      </c>
      <c r="F15" s="12"/>
      <c r="G15" s="7"/>
      <c r="H15" s="7"/>
      <c r="I15" s="8"/>
      <c r="J15" s="179">
        <v>6</v>
      </c>
      <c r="K15" s="179">
        <f t="shared" si="0"/>
        <v>14</v>
      </c>
      <c r="L15" s="179">
        <f t="shared" si="1"/>
        <v>13</v>
      </c>
      <c r="M15" s="224">
        <v>2</v>
      </c>
      <c r="N15" s="10"/>
      <c r="P15" s="261">
        <f t="shared" si="2"/>
        <v>1</v>
      </c>
      <c r="Q15" s="179" t="s">
        <v>130</v>
      </c>
      <c r="R15" s="159"/>
      <c r="T15" s="160" t="s">
        <v>98</v>
      </c>
    </row>
    <row r="16" spans="1:20" s="9" customFormat="1" ht="12" customHeight="1" x14ac:dyDescent="0.2">
      <c r="A16" s="8">
        <v>4</v>
      </c>
      <c r="B16" s="26" t="s">
        <v>19</v>
      </c>
      <c r="C16" s="6" t="s">
        <v>20</v>
      </c>
      <c r="D16" s="6">
        <v>15</v>
      </c>
      <c r="E16" s="6">
        <v>15</v>
      </c>
      <c r="F16" s="6"/>
      <c r="G16" s="7"/>
      <c r="H16" s="7"/>
      <c r="I16" s="8"/>
      <c r="J16" s="179">
        <v>6</v>
      </c>
      <c r="K16" s="179">
        <f t="shared" si="0"/>
        <v>39</v>
      </c>
      <c r="L16" s="179">
        <f t="shared" si="1"/>
        <v>13</v>
      </c>
      <c r="M16" s="224">
        <v>3</v>
      </c>
      <c r="N16" s="4"/>
      <c r="P16" s="261">
        <f t="shared" si="2"/>
        <v>1</v>
      </c>
      <c r="Q16" s="179" t="s">
        <v>130</v>
      </c>
      <c r="R16" s="158" t="s">
        <v>84</v>
      </c>
      <c r="T16" s="160" t="s">
        <v>98</v>
      </c>
    </row>
    <row r="17" spans="1:20" s="9" customFormat="1" ht="12" customHeight="1" x14ac:dyDescent="0.2">
      <c r="A17" s="8">
        <v>5</v>
      </c>
      <c r="B17" s="26" t="s">
        <v>21</v>
      </c>
      <c r="C17" s="6" t="s">
        <v>16</v>
      </c>
      <c r="D17" s="6">
        <v>30</v>
      </c>
      <c r="E17" s="6">
        <v>15</v>
      </c>
      <c r="F17" s="6">
        <v>30</v>
      </c>
      <c r="G17" s="7"/>
      <c r="H17" s="7"/>
      <c r="I17" s="8"/>
      <c r="J17" s="179">
        <v>8</v>
      </c>
      <c r="K17" s="179">
        <f t="shared" si="0"/>
        <v>42</v>
      </c>
      <c r="L17" s="179">
        <f t="shared" si="1"/>
        <v>26</v>
      </c>
      <c r="M17" s="224">
        <v>5</v>
      </c>
      <c r="N17" s="4"/>
      <c r="P17" s="261">
        <f t="shared" si="2"/>
        <v>2</v>
      </c>
      <c r="Q17" s="179" t="s">
        <v>131</v>
      </c>
      <c r="R17" s="158" t="s">
        <v>84</v>
      </c>
      <c r="T17" s="165" t="s">
        <v>99</v>
      </c>
    </row>
    <row r="18" spans="1:20" s="9" customFormat="1" ht="12" customHeight="1" x14ac:dyDescent="0.2">
      <c r="A18" s="8">
        <v>6</v>
      </c>
      <c r="B18" s="26" t="s">
        <v>26</v>
      </c>
      <c r="C18" s="6" t="s">
        <v>20</v>
      </c>
      <c r="D18" s="18">
        <v>15</v>
      </c>
      <c r="E18" s="18"/>
      <c r="F18" s="18"/>
      <c r="G18" s="18">
        <v>30</v>
      </c>
      <c r="H18" s="19"/>
      <c r="I18" s="18"/>
      <c r="J18" s="181">
        <v>6</v>
      </c>
      <c r="K18" s="179">
        <f t="shared" si="0"/>
        <v>24</v>
      </c>
      <c r="L18" s="179">
        <f t="shared" si="1"/>
        <v>13</v>
      </c>
      <c r="M18" s="224">
        <v>3</v>
      </c>
      <c r="N18" s="24"/>
      <c r="P18" s="261">
        <f t="shared" si="2"/>
        <v>1</v>
      </c>
      <c r="Q18" s="179" t="s">
        <v>130</v>
      </c>
      <c r="R18" s="158" t="s">
        <v>84</v>
      </c>
      <c r="T18" s="160" t="s">
        <v>98</v>
      </c>
    </row>
    <row r="19" spans="1:20" s="9" customFormat="1" ht="12" customHeight="1" x14ac:dyDescent="0.2">
      <c r="A19" s="8">
        <v>7</v>
      </c>
      <c r="B19" s="95" t="s">
        <v>43</v>
      </c>
      <c r="C19" s="6" t="s">
        <v>16</v>
      </c>
      <c r="D19" s="18">
        <v>15</v>
      </c>
      <c r="E19" s="18"/>
      <c r="F19" s="18">
        <v>30</v>
      </c>
      <c r="G19" s="18"/>
      <c r="H19" s="19"/>
      <c r="I19" s="18"/>
      <c r="J19" s="181">
        <v>6</v>
      </c>
      <c r="K19" s="179">
        <f t="shared" si="0"/>
        <v>49</v>
      </c>
      <c r="L19" s="179">
        <f t="shared" si="1"/>
        <v>13</v>
      </c>
      <c r="M19" s="224">
        <v>4</v>
      </c>
      <c r="N19" s="96"/>
      <c r="P19" s="261">
        <f t="shared" si="2"/>
        <v>1</v>
      </c>
      <c r="Q19" s="179" t="s">
        <v>131</v>
      </c>
      <c r="R19" s="158"/>
      <c r="T19" s="165" t="s">
        <v>99</v>
      </c>
    </row>
    <row r="20" spans="1:20" s="9" customFormat="1" ht="12" customHeight="1" x14ac:dyDescent="0.2">
      <c r="A20" s="8">
        <v>8</v>
      </c>
      <c r="B20" s="136" t="s">
        <v>56</v>
      </c>
      <c r="C20" s="6" t="s">
        <v>20</v>
      </c>
      <c r="D20" s="6">
        <v>10</v>
      </c>
      <c r="E20" s="6"/>
      <c r="F20" s="6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13</v>
      </c>
      <c r="M20" s="224">
        <v>1</v>
      </c>
      <c r="N20" s="4"/>
      <c r="P20" s="261">
        <f t="shared" si="2"/>
        <v>1</v>
      </c>
      <c r="Q20" s="179" t="s">
        <v>132</v>
      </c>
      <c r="R20" s="158" t="s">
        <v>84</v>
      </c>
      <c r="T20" s="169" t="s">
        <v>101</v>
      </c>
    </row>
    <row r="21" spans="1:20" s="9" customFormat="1" ht="12" customHeight="1" x14ac:dyDescent="0.2">
      <c r="A21" s="8">
        <v>9</v>
      </c>
      <c r="B21" s="94" t="s">
        <v>22</v>
      </c>
      <c r="C21" s="12" t="s">
        <v>20</v>
      </c>
      <c r="D21" s="12"/>
      <c r="E21" s="12">
        <v>30</v>
      </c>
      <c r="F21" s="12"/>
      <c r="G21" s="7"/>
      <c r="H21" s="7"/>
      <c r="I21" s="8"/>
      <c r="J21" s="179">
        <v>4</v>
      </c>
      <c r="K21" s="179">
        <f t="shared" si="0"/>
        <v>16</v>
      </c>
      <c r="L21" s="179">
        <v>0</v>
      </c>
      <c r="M21" s="224">
        <v>2</v>
      </c>
      <c r="N21" s="56"/>
      <c r="P21" s="261">
        <f t="shared" si="2"/>
        <v>0</v>
      </c>
      <c r="Q21" s="179" t="s">
        <v>133</v>
      </c>
      <c r="R21" s="159"/>
      <c r="T21" s="161" t="s">
        <v>97</v>
      </c>
    </row>
    <row r="22" spans="1:20" s="9" customFormat="1" ht="12" customHeight="1" x14ac:dyDescent="0.2">
      <c r="A22" s="8">
        <v>10</v>
      </c>
      <c r="B22" s="26" t="s">
        <v>31</v>
      </c>
      <c r="C22" s="6" t="s">
        <v>20</v>
      </c>
      <c r="D22" s="18"/>
      <c r="E22" s="18">
        <v>30</v>
      </c>
      <c r="F22" s="18"/>
      <c r="G22" s="18"/>
      <c r="H22" s="19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159"/>
      <c r="T22" s="161" t="s">
        <v>97</v>
      </c>
    </row>
    <row r="23" spans="1:20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61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61">
        <f>SUM(L13:L22)</f>
        <v>143</v>
      </c>
      <c r="M23" s="238">
        <f>SUM(M13:M22)</f>
        <v>30</v>
      </c>
      <c r="N23" s="97">
        <f>SUM(D23:I23)</f>
        <v>415</v>
      </c>
      <c r="P23" s="262">
        <f>SUM(P13:P22)</f>
        <v>11</v>
      </c>
      <c r="Q23" s="7"/>
      <c r="R23" s="159"/>
    </row>
    <row r="24" spans="1:20" s="62" customFormat="1" ht="12" customHeight="1" x14ac:dyDescent="0.3">
      <c r="A24" s="126" t="s">
        <v>23</v>
      </c>
      <c r="B24" s="137"/>
      <c r="C24" s="138"/>
      <c r="D24" s="138"/>
      <c r="E24" s="138"/>
      <c r="F24" s="138"/>
      <c r="G24" s="138"/>
      <c r="H24" s="138"/>
      <c r="I24" s="138"/>
      <c r="J24" s="55"/>
      <c r="K24" s="179"/>
      <c r="L24" s="189"/>
      <c r="M24" s="138"/>
      <c r="N24" s="55"/>
      <c r="P24" s="263"/>
      <c r="Q24" s="14"/>
      <c r="R24" s="14"/>
      <c r="T24" s="14"/>
    </row>
    <row r="25" spans="1:20" s="62" customFormat="1" ht="12" customHeight="1" x14ac:dyDescent="0.2">
      <c r="A25" s="18">
        <v>1</v>
      </c>
      <c r="B25" s="26" t="s">
        <v>24</v>
      </c>
      <c r="C25" s="6" t="s">
        <v>16</v>
      </c>
      <c r="D25" s="18">
        <v>15</v>
      </c>
      <c r="E25" s="18"/>
      <c r="F25" s="18">
        <v>30</v>
      </c>
      <c r="G25" s="18"/>
      <c r="H25" s="19"/>
      <c r="I25" s="18"/>
      <c r="J25" s="181">
        <v>8</v>
      </c>
      <c r="K25" s="179">
        <f>M25*25-(D25+E25+F25+G25+H25+I25+J25)</f>
        <v>47</v>
      </c>
      <c r="L25" s="179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158" t="s">
        <v>84</v>
      </c>
      <c r="T25" s="163" t="s">
        <v>98</v>
      </c>
    </row>
    <row r="26" spans="1:20" s="23" customFormat="1" ht="12" customHeight="1" x14ac:dyDescent="0.2">
      <c r="A26" s="22">
        <f>A25+1</f>
        <v>2</v>
      </c>
      <c r="B26" s="26" t="s">
        <v>25</v>
      </c>
      <c r="C26" s="6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57</v>
      </c>
      <c r="L26" s="179">
        <f t="shared" ref="L26:L31" si="5">IF(D26=30,26,13)</f>
        <v>26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158" t="s">
        <v>84</v>
      </c>
      <c r="T26" s="164" t="s">
        <v>98</v>
      </c>
    </row>
    <row r="27" spans="1:20" s="62" customFormat="1" ht="12" customHeight="1" x14ac:dyDescent="0.2">
      <c r="A27" s="18">
        <v>3</v>
      </c>
      <c r="B27" s="26" t="s">
        <v>29</v>
      </c>
      <c r="C27" s="6" t="s">
        <v>20</v>
      </c>
      <c r="D27" s="18">
        <v>15</v>
      </c>
      <c r="E27" s="18"/>
      <c r="F27" s="18"/>
      <c r="G27" s="18">
        <v>30</v>
      </c>
      <c r="H27" s="19"/>
      <c r="I27" s="18"/>
      <c r="J27" s="181">
        <v>6</v>
      </c>
      <c r="K27" s="179">
        <f t="shared" si="4"/>
        <v>24</v>
      </c>
      <c r="L27" s="179">
        <f t="shared" si="5"/>
        <v>13</v>
      </c>
      <c r="M27" s="224">
        <v>3</v>
      </c>
      <c r="N27" s="24"/>
      <c r="P27" s="261">
        <f t="shared" si="6"/>
        <v>1</v>
      </c>
      <c r="Q27" s="181" t="s">
        <v>130</v>
      </c>
      <c r="R27" s="158" t="s">
        <v>84</v>
      </c>
      <c r="T27" s="163" t="s">
        <v>98</v>
      </c>
    </row>
    <row r="28" spans="1:20" s="62" customFormat="1" ht="12" customHeight="1" x14ac:dyDescent="0.2">
      <c r="A28" s="22">
        <v>4</v>
      </c>
      <c r="B28" s="94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1">
        <v>6</v>
      </c>
      <c r="K28" s="179">
        <f t="shared" si="4"/>
        <v>24</v>
      </c>
      <c r="L28" s="179">
        <f t="shared" si="5"/>
        <v>13</v>
      </c>
      <c r="M28" s="224">
        <v>3</v>
      </c>
      <c r="N28" s="25"/>
      <c r="P28" s="261">
        <f t="shared" si="6"/>
        <v>1</v>
      </c>
      <c r="Q28" s="181" t="s">
        <v>130</v>
      </c>
      <c r="R28" s="158" t="s">
        <v>84</v>
      </c>
      <c r="T28" s="163" t="s">
        <v>98</v>
      </c>
    </row>
    <row r="29" spans="1:20" s="62" customFormat="1" ht="12" customHeight="1" x14ac:dyDescent="0.2">
      <c r="A29" s="18">
        <v>5</v>
      </c>
      <c r="B29" s="26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1">
        <v>6</v>
      </c>
      <c r="K29" s="179">
        <f t="shared" si="4"/>
        <v>59</v>
      </c>
      <c r="L29" s="179">
        <f t="shared" si="5"/>
        <v>26</v>
      </c>
      <c r="M29" s="224">
        <v>5</v>
      </c>
      <c r="N29" s="24"/>
      <c r="P29" s="261">
        <f t="shared" si="6"/>
        <v>2</v>
      </c>
      <c r="Q29" s="181" t="s">
        <v>131</v>
      </c>
      <c r="R29" s="158" t="s">
        <v>84</v>
      </c>
      <c r="T29" s="14" t="s">
        <v>99</v>
      </c>
    </row>
    <row r="30" spans="1:20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1">
        <v>6</v>
      </c>
      <c r="K30" s="179">
        <f t="shared" si="4"/>
        <v>49</v>
      </c>
      <c r="L30" s="179">
        <f t="shared" si="5"/>
        <v>13</v>
      </c>
      <c r="M30" s="224">
        <v>4</v>
      </c>
      <c r="N30" s="152"/>
      <c r="P30" s="261">
        <f t="shared" si="6"/>
        <v>1</v>
      </c>
      <c r="Q30" s="181" t="s">
        <v>131</v>
      </c>
      <c r="R30" s="14"/>
      <c r="T30" s="14" t="s">
        <v>99</v>
      </c>
    </row>
    <row r="31" spans="1:20" s="62" customFormat="1" ht="12" customHeight="1" x14ac:dyDescent="0.2">
      <c r="A31" s="18">
        <v>7</v>
      </c>
      <c r="B31" s="139" t="s">
        <v>45</v>
      </c>
      <c r="C31" s="6" t="s">
        <v>20</v>
      </c>
      <c r="D31" s="18">
        <v>15</v>
      </c>
      <c r="E31" s="18"/>
      <c r="F31" s="18"/>
      <c r="G31" s="18">
        <v>30</v>
      </c>
      <c r="H31" s="19"/>
      <c r="I31" s="18"/>
      <c r="J31" s="50">
        <v>6</v>
      </c>
      <c r="K31" s="179">
        <f t="shared" si="4"/>
        <v>49</v>
      </c>
      <c r="L31" s="179">
        <f t="shared" si="5"/>
        <v>13</v>
      </c>
      <c r="M31" s="247">
        <v>4</v>
      </c>
      <c r="N31" s="125"/>
      <c r="P31" s="261">
        <f t="shared" si="6"/>
        <v>1</v>
      </c>
      <c r="Q31" s="181" t="s">
        <v>131</v>
      </c>
      <c r="R31" s="158" t="s">
        <v>84</v>
      </c>
      <c r="T31" s="14" t="s">
        <v>99</v>
      </c>
    </row>
    <row r="32" spans="1:20" s="62" customFormat="1" ht="12" customHeight="1" x14ac:dyDescent="0.2">
      <c r="A32" s="22">
        <v>8</v>
      </c>
      <c r="B32" s="94" t="s">
        <v>30</v>
      </c>
      <c r="C32" s="6" t="s">
        <v>20</v>
      </c>
      <c r="D32" s="18"/>
      <c r="E32" s="18">
        <v>30</v>
      </c>
      <c r="F32" s="18"/>
      <c r="G32" s="18"/>
      <c r="H32" s="19"/>
      <c r="I32" s="18"/>
      <c r="J32" s="181">
        <v>4</v>
      </c>
      <c r="K32" s="179">
        <f t="shared" si="4"/>
        <v>16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133</v>
      </c>
      <c r="R32" s="14"/>
      <c r="T32" s="162" t="s">
        <v>97</v>
      </c>
    </row>
    <row r="33" spans="1:20" s="62" customFormat="1" ht="12" customHeight="1" x14ac:dyDescent="0.2">
      <c r="A33" s="18">
        <v>9</v>
      </c>
      <c r="B33" s="26" t="s">
        <v>31</v>
      </c>
      <c r="C33" s="6" t="s">
        <v>20</v>
      </c>
      <c r="D33" s="18"/>
      <c r="E33" s="18">
        <v>30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14"/>
      <c r="T33" s="14" t="s">
        <v>97</v>
      </c>
    </row>
    <row r="34" spans="1:20" s="62" customFormat="1" ht="12" customHeight="1" x14ac:dyDescent="0.2">
      <c r="A34" s="18"/>
      <c r="B34" s="60" t="str">
        <f>CONCATENATE("Razem        ",SUM(D34:I34))</f>
        <v>Razem        405</v>
      </c>
      <c r="C34" s="6"/>
      <c r="D34" s="141">
        <f t="shared" ref="D34:I34" si="7">SUM(D25:D33)</f>
        <v>135</v>
      </c>
      <c r="E34" s="141">
        <f t="shared" si="7"/>
        <v>90</v>
      </c>
      <c r="F34" s="141">
        <f t="shared" si="7"/>
        <v>90</v>
      </c>
      <c r="G34" s="141">
        <f t="shared" si="7"/>
        <v>90</v>
      </c>
      <c r="H34" s="141">
        <f t="shared" si="7"/>
        <v>0</v>
      </c>
      <c r="I34" s="141">
        <f t="shared" si="7"/>
        <v>0</v>
      </c>
      <c r="J34" s="186">
        <f>SUM(J25:J33)</f>
        <v>50</v>
      </c>
      <c r="K34" s="186">
        <f>SUM(K25:K33)</f>
        <v>325</v>
      </c>
      <c r="L34" s="186">
        <f>SUM(L25:L33)</f>
        <v>117</v>
      </c>
      <c r="M34" s="228">
        <f>SUM(M25:M33)</f>
        <v>30</v>
      </c>
      <c r="N34" s="97">
        <f>SUM(D34:I34)</f>
        <v>405</v>
      </c>
      <c r="P34" s="262">
        <f>SUM(P25:P33)</f>
        <v>9</v>
      </c>
      <c r="Q34" s="181"/>
      <c r="R34" s="14"/>
      <c r="T34" s="14"/>
    </row>
    <row r="35" spans="1:20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14"/>
      <c r="T35" s="14"/>
    </row>
    <row r="36" spans="1:20" s="62" customFormat="1" ht="12" customHeight="1" x14ac:dyDescent="0.2">
      <c r="A36" s="18">
        <v>1</v>
      </c>
      <c r="B36" s="26" t="s">
        <v>33</v>
      </c>
      <c r="C36" s="6" t="s">
        <v>16</v>
      </c>
      <c r="D36" s="18">
        <v>15</v>
      </c>
      <c r="E36" s="18"/>
      <c r="F36" s="18">
        <v>30</v>
      </c>
      <c r="G36" s="18"/>
      <c r="H36" s="18"/>
      <c r="I36" s="18"/>
      <c r="J36" s="181">
        <v>8</v>
      </c>
      <c r="K36" s="179">
        <f>M36*25-(D36+E36+F36+G36+H36+I36+J36)</f>
        <v>47</v>
      </c>
      <c r="L36" s="179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R36" s="158" t="s">
        <v>84</v>
      </c>
      <c r="T36" s="166" t="s">
        <v>99</v>
      </c>
    </row>
    <row r="37" spans="1:20" s="62" customFormat="1" ht="12" customHeight="1" x14ac:dyDescent="0.2">
      <c r="A37" s="18">
        <v>2</v>
      </c>
      <c r="B37" s="139" t="s">
        <v>34</v>
      </c>
      <c r="C37" s="6" t="s">
        <v>16</v>
      </c>
      <c r="D37" s="18">
        <v>15</v>
      </c>
      <c r="E37" s="18"/>
      <c r="F37" s="18">
        <v>30</v>
      </c>
      <c r="G37" s="18"/>
      <c r="H37" s="18"/>
      <c r="I37" s="18"/>
      <c r="J37" s="181">
        <v>8</v>
      </c>
      <c r="K37" s="179">
        <f t="shared" ref="K37:K45" si="8">M37*25-(D37+E37+F37+G37+H37+I37+J37)</f>
        <v>22</v>
      </c>
      <c r="L37" s="179">
        <f t="shared" ref="L37:L44" si="9">IF(D37=30,26,13)</f>
        <v>13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131</v>
      </c>
      <c r="R37" s="158" t="s">
        <v>84</v>
      </c>
      <c r="T37" s="166" t="s">
        <v>99</v>
      </c>
    </row>
    <row r="38" spans="1:20" s="62" customFormat="1" ht="12" customHeight="1" x14ac:dyDescent="0.2">
      <c r="A38" s="18">
        <v>3</v>
      </c>
      <c r="B38" s="139" t="s">
        <v>35</v>
      </c>
      <c r="C38" s="6" t="s">
        <v>20</v>
      </c>
      <c r="D38" s="18">
        <v>15</v>
      </c>
      <c r="E38" s="18"/>
      <c r="F38" s="18"/>
      <c r="G38" s="18">
        <v>30</v>
      </c>
      <c r="H38" s="18"/>
      <c r="I38" s="18"/>
      <c r="J38" s="181">
        <v>6</v>
      </c>
      <c r="K38" s="179">
        <f t="shared" si="8"/>
        <v>24</v>
      </c>
      <c r="L38" s="179">
        <f t="shared" si="9"/>
        <v>13</v>
      </c>
      <c r="M38" s="224">
        <v>3</v>
      </c>
      <c r="N38" s="125"/>
      <c r="P38" s="261">
        <f t="shared" si="10"/>
        <v>1</v>
      </c>
      <c r="Q38" s="181" t="s">
        <v>130</v>
      </c>
      <c r="R38" s="158" t="s">
        <v>84</v>
      </c>
      <c r="T38" s="163" t="s">
        <v>98</v>
      </c>
    </row>
    <row r="39" spans="1:20" s="62" customFormat="1" ht="12" customHeight="1" x14ac:dyDescent="0.2">
      <c r="A39" s="18">
        <v>4</v>
      </c>
      <c r="B39" s="139" t="s">
        <v>36</v>
      </c>
      <c r="C39" s="6" t="s">
        <v>20</v>
      </c>
      <c r="D39" s="18">
        <v>15</v>
      </c>
      <c r="E39" s="18"/>
      <c r="F39" s="18">
        <v>30</v>
      </c>
      <c r="G39" s="18"/>
      <c r="H39" s="18"/>
      <c r="I39" s="18"/>
      <c r="J39" s="181">
        <v>6</v>
      </c>
      <c r="K39" s="179">
        <f t="shared" si="8"/>
        <v>24</v>
      </c>
      <c r="L39" s="179">
        <f t="shared" si="9"/>
        <v>13</v>
      </c>
      <c r="M39" s="224">
        <v>3</v>
      </c>
      <c r="N39" s="125"/>
      <c r="P39" s="261">
        <f t="shared" si="10"/>
        <v>1</v>
      </c>
      <c r="Q39" s="181" t="s">
        <v>131</v>
      </c>
      <c r="R39" s="14"/>
      <c r="T39" s="166" t="s">
        <v>99</v>
      </c>
    </row>
    <row r="40" spans="1:20" s="62" customFormat="1" ht="12" customHeight="1" x14ac:dyDescent="0.2">
      <c r="A40" s="18">
        <v>5</v>
      </c>
      <c r="B40" s="139" t="s">
        <v>37</v>
      </c>
      <c r="C40" s="6" t="s">
        <v>20</v>
      </c>
      <c r="D40" s="18">
        <v>15</v>
      </c>
      <c r="E40" s="18"/>
      <c r="F40" s="18">
        <v>30</v>
      </c>
      <c r="G40" s="18"/>
      <c r="H40" s="18"/>
      <c r="I40" s="18"/>
      <c r="J40" s="181">
        <v>6</v>
      </c>
      <c r="K40" s="179">
        <f t="shared" si="8"/>
        <v>24</v>
      </c>
      <c r="L40" s="179">
        <f t="shared" si="9"/>
        <v>13</v>
      </c>
      <c r="M40" s="224">
        <v>3</v>
      </c>
      <c r="N40" s="125"/>
      <c r="P40" s="261">
        <f t="shared" si="10"/>
        <v>1</v>
      </c>
      <c r="Q40" s="181" t="s">
        <v>131</v>
      </c>
      <c r="R40" s="14"/>
      <c r="T40" s="166" t="s">
        <v>99</v>
      </c>
    </row>
    <row r="41" spans="1:20" s="62" customFormat="1" ht="12" customHeight="1" x14ac:dyDescent="0.2">
      <c r="A41" s="18">
        <v>6</v>
      </c>
      <c r="B41" s="139" t="s">
        <v>38</v>
      </c>
      <c r="C41" s="6" t="s">
        <v>16</v>
      </c>
      <c r="D41" s="18">
        <v>15</v>
      </c>
      <c r="E41" s="18"/>
      <c r="F41" s="18">
        <v>30</v>
      </c>
      <c r="G41" s="18"/>
      <c r="H41" s="18"/>
      <c r="I41" s="18"/>
      <c r="J41" s="181">
        <v>8</v>
      </c>
      <c r="K41" s="179">
        <f t="shared" si="8"/>
        <v>22</v>
      </c>
      <c r="L41" s="179">
        <f t="shared" si="9"/>
        <v>13</v>
      </c>
      <c r="M41" s="224">
        <v>3</v>
      </c>
      <c r="N41" s="125"/>
      <c r="P41" s="261">
        <f t="shared" si="10"/>
        <v>1</v>
      </c>
      <c r="Q41" s="181" t="s">
        <v>131</v>
      </c>
      <c r="R41" s="158" t="s">
        <v>84</v>
      </c>
      <c r="T41" s="166" t="s">
        <v>99</v>
      </c>
    </row>
    <row r="42" spans="1:20" s="62" customFormat="1" ht="12" customHeight="1" x14ac:dyDescent="0.2">
      <c r="A42" s="18">
        <v>7</v>
      </c>
      <c r="B42" s="139" t="s">
        <v>59</v>
      </c>
      <c r="C42" s="6" t="s">
        <v>20</v>
      </c>
      <c r="D42" s="18">
        <v>15</v>
      </c>
      <c r="E42" s="18"/>
      <c r="F42" s="18">
        <v>30</v>
      </c>
      <c r="G42" s="18"/>
      <c r="H42" s="19"/>
      <c r="I42" s="18"/>
      <c r="J42" s="181">
        <v>6</v>
      </c>
      <c r="K42" s="179">
        <f t="shared" si="8"/>
        <v>24</v>
      </c>
      <c r="L42" s="179">
        <f t="shared" si="9"/>
        <v>13</v>
      </c>
      <c r="M42" s="224">
        <v>3</v>
      </c>
      <c r="N42" s="125"/>
      <c r="P42" s="261">
        <f t="shared" si="10"/>
        <v>1</v>
      </c>
      <c r="Q42" s="181" t="s">
        <v>131</v>
      </c>
      <c r="R42" s="158" t="s">
        <v>84</v>
      </c>
      <c r="T42" s="166" t="s">
        <v>99</v>
      </c>
    </row>
    <row r="43" spans="1:20" s="62" customFormat="1" ht="12" customHeight="1" x14ac:dyDescent="0.2">
      <c r="A43" s="18">
        <v>8</v>
      </c>
      <c r="B43" s="139" t="s">
        <v>41</v>
      </c>
      <c r="C43" s="6" t="s">
        <v>20</v>
      </c>
      <c r="D43" s="18">
        <v>15</v>
      </c>
      <c r="E43" s="18"/>
      <c r="F43" s="18">
        <v>30</v>
      </c>
      <c r="G43" s="18"/>
      <c r="H43" s="19"/>
      <c r="I43" s="18"/>
      <c r="J43" s="181">
        <v>6</v>
      </c>
      <c r="K43" s="179">
        <f t="shared" si="8"/>
        <v>24</v>
      </c>
      <c r="L43" s="179">
        <f t="shared" si="9"/>
        <v>13</v>
      </c>
      <c r="M43" s="224">
        <v>3</v>
      </c>
      <c r="N43" s="125"/>
      <c r="P43" s="261">
        <f t="shared" si="10"/>
        <v>1</v>
      </c>
      <c r="Q43" s="181" t="s">
        <v>131</v>
      </c>
      <c r="R43" s="14"/>
      <c r="T43" s="166" t="s">
        <v>99</v>
      </c>
    </row>
    <row r="44" spans="1:20" s="62" customFormat="1" ht="12" customHeight="1" x14ac:dyDescent="0.2">
      <c r="A44" s="18">
        <v>9</v>
      </c>
      <c r="B44" s="95" t="s">
        <v>50</v>
      </c>
      <c r="C44" s="6" t="s">
        <v>20</v>
      </c>
      <c r="D44" s="18">
        <v>15</v>
      </c>
      <c r="E44" s="18"/>
      <c r="F44" s="18"/>
      <c r="G44" s="18">
        <v>30</v>
      </c>
      <c r="H44" s="18"/>
      <c r="I44" s="18"/>
      <c r="J44" s="181">
        <v>6</v>
      </c>
      <c r="K44" s="179">
        <f t="shared" si="8"/>
        <v>24</v>
      </c>
      <c r="L44" s="179">
        <f t="shared" si="9"/>
        <v>13</v>
      </c>
      <c r="M44" s="224">
        <v>3</v>
      </c>
      <c r="N44" s="96"/>
      <c r="P44" s="261">
        <f t="shared" si="10"/>
        <v>1</v>
      </c>
      <c r="Q44" s="181" t="s">
        <v>131</v>
      </c>
      <c r="R44" s="14"/>
      <c r="T44" s="166" t="s">
        <v>99</v>
      </c>
    </row>
    <row r="45" spans="1:20" s="62" customFormat="1" ht="12" customHeight="1" x14ac:dyDescent="0.2">
      <c r="A45" s="18">
        <v>10</v>
      </c>
      <c r="B45" s="94" t="s">
        <v>39</v>
      </c>
      <c r="C45" s="6" t="s">
        <v>20</v>
      </c>
      <c r="D45" s="18"/>
      <c r="E45" s="18">
        <v>30</v>
      </c>
      <c r="F45" s="18"/>
      <c r="G45" s="18"/>
      <c r="H45" s="18"/>
      <c r="I45" s="18"/>
      <c r="J45" s="181">
        <v>4</v>
      </c>
      <c r="K45" s="179">
        <f t="shared" si="8"/>
        <v>16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133</v>
      </c>
      <c r="R45" s="14"/>
      <c r="T45" s="162" t="s">
        <v>97</v>
      </c>
    </row>
    <row r="46" spans="1:20" s="62" customFormat="1" ht="12" customHeight="1" x14ac:dyDescent="0.2">
      <c r="A46" s="18"/>
      <c r="B46" s="142" t="str">
        <f>CONCATENATE("Razem        ",SUM(D46:I46))</f>
        <v>Razem        435</v>
      </c>
      <c r="C46" s="143"/>
      <c r="D46" s="141">
        <f t="shared" ref="D46:I46" si="11">SUM(D36:D45)</f>
        <v>135</v>
      </c>
      <c r="E46" s="141">
        <f t="shared" si="11"/>
        <v>30</v>
      </c>
      <c r="F46" s="141">
        <f t="shared" si="11"/>
        <v>210</v>
      </c>
      <c r="G46" s="141">
        <f t="shared" si="11"/>
        <v>60</v>
      </c>
      <c r="H46" s="141">
        <f t="shared" si="11"/>
        <v>0</v>
      </c>
      <c r="I46" s="141">
        <f t="shared" si="11"/>
        <v>0</v>
      </c>
      <c r="J46" s="187">
        <f>SUM(J36:J45)</f>
        <v>64</v>
      </c>
      <c r="K46" s="187">
        <f>SUM(K36:K45)</f>
        <v>251</v>
      </c>
      <c r="L46" s="187">
        <f>SUM(L36:L45)</f>
        <v>117</v>
      </c>
      <c r="M46" s="228">
        <f>SUM(M36:M45)</f>
        <v>30</v>
      </c>
      <c r="N46" s="97">
        <f>SUM(D46:I46)</f>
        <v>435</v>
      </c>
      <c r="P46" s="262">
        <f>SUM(P36:P45)</f>
        <v>9</v>
      </c>
      <c r="Q46" s="181"/>
      <c r="R46" s="14"/>
      <c r="T46" s="14"/>
    </row>
    <row r="47" spans="1:20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14"/>
      <c r="T47" s="14"/>
    </row>
    <row r="48" spans="1:20" s="62" customFormat="1" ht="12" customHeight="1" x14ac:dyDescent="0.2">
      <c r="A48" s="18">
        <v>1</v>
      </c>
      <c r="B48" s="136" t="s">
        <v>52</v>
      </c>
      <c r="C48" s="6" t="s">
        <v>20</v>
      </c>
      <c r="D48" s="18">
        <v>15</v>
      </c>
      <c r="E48" s="18"/>
      <c r="F48" s="18">
        <v>30</v>
      </c>
      <c r="G48" s="18"/>
      <c r="H48" s="18"/>
      <c r="I48" s="18"/>
      <c r="J48" s="181">
        <v>6</v>
      </c>
      <c r="K48" s="179">
        <f>M48*25-(D48+E48+F48+G48+H48+I48+J48)</f>
        <v>24</v>
      </c>
      <c r="L48" s="179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R48" s="14"/>
      <c r="T48" s="166" t="s">
        <v>99</v>
      </c>
    </row>
    <row r="49" spans="1:20" s="62" customFormat="1" ht="12" customHeight="1" x14ac:dyDescent="0.2">
      <c r="A49" s="18">
        <v>2</v>
      </c>
      <c r="B49" s="139" t="s">
        <v>42</v>
      </c>
      <c r="C49" s="6" t="s">
        <v>16</v>
      </c>
      <c r="D49" s="18">
        <v>30</v>
      </c>
      <c r="E49" s="18"/>
      <c r="F49" s="18">
        <v>30</v>
      </c>
      <c r="G49" s="18"/>
      <c r="H49" s="19"/>
      <c r="I49" s="18"/>
      <c r="J49" s="181">
        <v>8</v>
      </c>
      <c r="K49" s="179">
        <f t="shared" ref="K49:K57" si="12">M49*25-(D49+E49+F49+G49+H49+I49+J49)</f>
        <v>32</v>
      </c>
      <c r="L49" s="179">
        <f t="shared" ref="L49:L55" si="13">IF(D49=30,26,13)</f>
        <v>26</v>
      </c>
      <c r="M49" s="224">
        <v>4</v>
      </c>
      <c r="N49" s="125"/>
      <c r="P49" s="261">
        <f t="shared" ref="P49:P57" si="14">ROUND((L49/25+(L49*K49/SUM(D49:I49))/25),0)</f>
        <v>2</v>
      </c>
      <c r="Q49" s="181" t="s">
        <v>131</v>
      </c>
      <c r="R49" s="14"/>
      <c r="T49" s="166" t="s">
        <v>99</v>
      </c>
    </row>
    <row r="50" spans="1:20" s="62" customFormat="1" ht="12" customHeight="1" x14ac:dyDescent="0.2">
      <c r="A50" s="18">
        <v>3</v>
      </c>
      <c r="B50" s="95" t="s">
        <v>49</v>
      </c>
      <c r="C50" s="6" t="s">
        <v>16</v>
      </c>
      <c r="D50" s="18">
        <v>15</v>
      </c>
      <c r="E50" s="18"/>
      <c r="F50" s="18">
        <v>30</v>
      </c>
      <c r="G50" s="18"/>
      <c r="H50" s="18"/>
      <c r="I50" s="19"/>
      <c r="J50" s="181">
        <v>8</v>
      </c>
      <c r="K50" s="179">
        <f t="shared" si="12"/>
        <v>47</v>
      </c>
      <c r="L50" s="179">
        <f t="shared" si="13"/>
        <v>13</v>
      </c>
      <c r="M50" s="224">
        <v>4</v>
      </c>
      <c r="N50" s="96"/>
      <c r="P50" s="261">
        <f t="shared" si="14"/>
        <v>1</v>
      </c>
      <c r="Q50" s="181" t="s">
        <v>131</v>
      </c>
      <c r="R50" s="14"/>
      <c r="T50" s="166" t="s">
        <v>99</v>
      </c>
    </row>
    <row r="51" spans="1:20" s="62" customFormat="1" ht="12" customHeight="1" x14ac:dyDescent="0.2">
      <c r="A51" s="18">
        <v>4</v>
      </c>
      <c r="B51" s="144" t="s">
        <v>44</v>
      </c>
      <c r="C51" s="6" t="s">
        <v>16</v>
      </c>
      <c r="D51" s="18">
        <v>15</v>
      </c>
      <c r="E51" s="18"/>
      <c r="F51" s="18">
        <v>30</v>
      </c>
      <c r="G51" s="18"/>
      <c r="H51" s="19"/>
      <c r="I51" s="18"/>
      <c r="J51" s="181">
        <v>8</v>
      </c>
      <c r="K51" s="179">
        <f t="shared" si="12"/>
        <v>47</v>
      </c>
      <c r="L51" s="179">
        <f t="shared" si="13"/>
        <v>13</v>
      </c>
      <c r="M51" s="224">
        <v>4</v>
      </c>
      <c r="N51" s="145"/>
      <c r="P51" s="261">
        <f t="shared" si="14"/>
        <v>1</v>
      </c>
      <c r="Q51" s="181" t="s">
        <v>131</v>
      </c>
      <c r="R51" s="14"/>
      <c r="T51" s="166" t="s">
        <v>99</v>
      </c>
    </row>
    <row r="52" spans="1:20" s="62" customFormat="1" ht="12" customHeight="1" x14ac:dyDescent="0.2">
      <c r="A52" s="18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9"/>
      <c r="J52" s="181">
        <v>6</v>
      </c>
      <c r="K52" s="179">
        <f t="shared" si="12"/>
        <v>24</v>
      </c>
      <c r="L52" s="179">
        <f t="shared" si="13"/>
        <v>13</v>
      </c>
      <c r="M52" s="224">
        <v>3</v>
      </c>
      <c r="N52" s="146"/>
      <c r="P52" s="261">
        <f t="shared" si="14"/>
        <v>1</v>
      </c>
      <c r="Q52" s="181" t="s">
        <v>131</v>
      </c>
      <c r="R52" s="14"/>
      <c r="T52" s="166" t="s">
        <v>99</v>
      </c>
    </row>
    <row r="53" spans="1:20" s="62" customFormat="1" ht="12" customHeight="1" x14ac:dyDescent="0.2">
      <c r="A53" s="18">
        <v>6</v>
      </c>
      <c r="B53" s="139" t="s">
        <v>46</v>
      </c>
      <c r="C53" s="6" t="s">
        <v>20</v>
      </c>
      <c r="D53" s="18">
        <v>15</v>
      </c>
      <c r="E53" s="18"/>
      <c r="F53" s="18">
        <v>30</v>
      </c>
      <c r="G53" s="18"/>
      <c r="H53" s="19"/>
      <c r="I53" s="18"/>
      <c r="J53" s="181">
        <v>6</v>
      </c>
      <c r="K53" s="179">
        <f t="shared" si="12"/>
        <v>24</v>
      </c>
      <c r="L53" s="179">
        <f t="shared" si="13"/>
        <v>13</v>
      </c>
      <c r="M53" s="224">
        <v>3</v>
      </c>
      <c r="N53" s="147"/>
      <c r="P53" s="261">
        <f t="shared" si="14"/>
        <v>1</v>
      </c>
      <c r="Q53" s="181" t="s">
        <v>131</v>
      </c>
      <c r="R53" s="158" t="s">
        <v>84</v>
      </c>
      <c r="T53" s="166" t="s">
        <v>99</v>
      </c>
    </row>
    <row r="54" spans="1:20" s="62" customFormat="1" ht="12" customHeight="1" x14ac:dyDescent="0.2">
      <c r="A54" s="18">
        <v>7</v>
      </c>
      <c r="B54" s="95" t="s">
        <v>65</v>
      </c>
      <c r="C54" s="6" t="s">
        <v>20</v>
      </c>
      <c r="D54" s="18">
        <v>15</v>
      </c>
      <c r="E54" s="18"/>
      <c r="F54" s="18">
        <v>30</v>
      </c>
      <c r="G54" s="18"/>
      <c r="H54" s="18"/>
      <c r="I54" s="18"/>
      <c r="J54" s="181">
        <v>6</v>
      </c>
      <c r="K54" s="179">
        <f t="shared" si="12"/>
        <v>24</v>
      </c>
      <c r="L54" s="179">
        <f t="shared" si="13"/>
        <v>13</v>
      </c>
      <c r="M54" s="224">
        <v>3</v>
      </c>
      <c r="N54" s="125"/>
      <c r="P54" s="261">
        <f t="shared" si="14"/>
        <v>1</v>
      </c>
      <c r="Q54" s="181" t="s">
        <v>131</v>
      </c>
      <c r="R54" s="14"/>
      <c r="T54" s="166" t="s">
        <v>99</v>
      </c>
    </row>
    <row r="55" spans="1:20" s="62" customFormat="1" ht="12" customHeight="1" x14ac:dyDescent="0.2">
      <c r="A55" s="18">
        <v>8</v>
      </c>
      <c r="B55" s="37" t="s">
        <v>87</v>
      </c>
      <c r="C55" s="6" t="s">
        <v>20</v>
      </c>
      <c r="D55" s="18">
        <v>30</v>
      </c>
      <c r="E55" s="18"/>
      <c r="F55" s="18"/>
      <c r="G55" s="18"/>
      <c r="H55" s="19"/>
      <c r="I55" s="18"/>
      <c r="J55" s="181">
        <v>4</v>
      </c>
      <c r="K55" s="179">
        <f t="shared" si="12"/>
        <v>16</v>
      </c>
      <c r="L55" s="179">
        <f t="shared" si="13"/>
        <v>26</v>
      </c>
      <c r="M55" s="224">
        <v>2</v>
      </c>
      <c r="N55" s="125"/>
      <c r="P55" s="261">
        <f t="shared" si="14"/>
        <v>2</v>
      </c>
      <c r="Q55" s="181" t="s">
        <v>133</v>
      </c>
      <c r="R55" s="14"/>
      <c r="T55" s="162" t="s">
        <v>97</v>
      </c>
    </row>
    <row r="56" spans="1:20" s="62" customFormat="1" ht="12" customHeight="1" x14ac:dyDescent="0.2">
      <c r="A56" s="18">
        <v>9</v>
      </c>
      <c r="B56" s="94" t="s">
        <v>47</v>
      </c>
      <c r="C56" s="6" t="s">
        <v>20</v>
      </c>
      <c r="D56" s="18"/>
      <c r="E56" s="18">
        <v>30</v>
      </c>
      <c r="F56" s="18"/>
      <c r="G56" s="18"/>
      <c r="H56" s="19"/>
      <c r="I56" s="18"/>
      <c r="J56" s="181">
        <v>4</v>
      </c>
      <c r="K56" s="179">
        <f t="shared" si="12"/>
        <v>16</v>
      </c>
      <c r="L56" s="179">
        <v>0</v>
      </c>
      <c r="M56" s="224">
        <v>2</v>
      </c>
      <c r="N56" s="10"/>
      <c r="P56" s="261">
        <f t="shared" si="14"/>
        <v>0</v>
      </c>
      <c r="Q56" s="181" t="s">
        <v>133</v>
      </c>
      <c r="R56" s="14"/>
      <c r="T56" s="162" t="s">
        <v>97</v>
      </c>
    </row>
    <row r="57" spans="1:20" s="62" customFormat="1" ht="12" customHeight="1" x14ac:dyDescent="0.2">
      <c r="A57" s="18">
        <v>10</v>
      </c>
      <c r="B57" s="94" t="s">
        <v>67</v>
      </c>
      <c r="C57" s="6" t="s">
        <v>20</v>
      </c>
      <c r="D57" s="18"/>
      <c r="E57" s="18">
        <v>30</v>
      </c>
      <c r="F57" s="18"/>
      <c r="G57" s="18"/>
      <c r="H57" s="19"/>
      <c r="I57" s="18"/>
      <c r="J57" s="181">
        <v>4</v>
      </c>
      <c r="K57" s="179">
        <f t="shared" si="12"/>
        <v>16</v>
      </c>
      <c r="L57" s="179">
        <v>0</v>
      </c>
      <c r="M57" s="224">
        <v>2</v>
      </c>
      <c r="N57" s="74"/>
      <c r="P57" s="261">
        <f t="shared" si="14"/>
        <v>0</v>
      </c>
      <c r="Q57" s="181" t="s">
        <v>131</v>
      </c>
      <c r="R57" s="14"/>
      <c r="T57" s="166" t="s">
        <v>99</v>
      </c>
    </row>
    <row r="58" spans="1:20" s="62" customFormat="1" ht="12" customHeight="1" x14ac:dyDescent="0.2">
      <c r="A58" s="18"/>
      <c r="B58" s="142" t="str">
        <f>CONCATENATE("Razem        ",SUM(D58:I58))</f>
        <v>Razem        420</v>
      </c>
      <c r="C58" s="143"/>
      <c r="D58" s="141">
        <f t="shared" ref="D58:I58" si="15">SUM(D48:D56)</f>
        <v>150</v>
      </c>
      <c r="E58" s="141">
        <f>SUM(E48:E57)</f>
        <v>60</v>
      </c>
      <c r="F58" s="141">
        <f t="shared" si="15"/>
        <v>210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88">
        <f>SUM(J48:J57)</f>
        <v>60</v>
      </c>
      <c r="K58" s="188">
        <f>SUM(K48:K57)</f>
        <v>270</v>
      </c>
      <c r="L58" s="188">
        <f>SUM(L48:L57)</f>
        <v>130</v>
      </c>
      <c r="M58" s="228">
        <f>SUM(M48:M57)</f>
        <v>30</v>
      </c>
      <c r="N58" s="97">
        <f>SUM(D58:I58)</f>
        <v>420</v>
      </c>
      <c r="P58" s="262">
        <f>SUM(P48:P57)</f>
        <v>10</v>
      </c>
      <c r="Q58" s="181"/>
      <c r="R58" s="14"/>
      <c r="T58" s="14"/>
    </row>
    <row r="59" spans="1:20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14"/>
      <c r="T59" s="14"/>
    </row>
    <row r="60" spans="1:20" s="62" customFormat="1" ht="12" customHeight="1" x14ac:dyDescent="0.2">
      <c r="A60" s="18">
        <v>1</v>
      </c>
      <c r="B60" s="139" t="s">
        <v>112</v>
      </c>
      <c r="C60" s="6" t="s">
        <v>20</v>
      </c>
      <c r="D60" s="18">
        <v>15</v>
      </c>
      <c r="E60" s="18"/>
      <c r="F60" s="18">
        <v>30</v>
      </c>
      <c r="G60" s="18"/>
      <c r="H60" s="18"/>
      <c r="I60" s="18"/>
      <c r="J60" s="181">
        <v>6</v>
      </c>
      <c r="K60" s="179">
        <f>M60*25-(D60+E60+F60+G60+H60+I60+J60)</f>
        <v>24</v>
      </c>
      <c r="L60" s="179">
        <f t="shared" ref="L60:L68" si="16">IF(D60=30,26,13)</f>
        <v>13</v>
      </c>
      <c r="M60" s="224">
        <v>3</v>
      </c>
      <c r="N60" s="125"/>
      <c r="P60" s="261">
        <f>ROUND((L60/25+(L60*K60/SUM(D60:I60))/25),0)</f>
        <v>1</v>
      </c>
      <c r="Q60" s="181" t="s">
        <v>134</v>
      </c>
      <c r="R60" s="14"/>
      <c r="T60" s="168" t="s">
        <v>100</v>
      </c>
    </row>
    <row r="61" spans="1:20" s="62" customFormat="1" ht="12" customHeight="1" x14ac:dyDescent="0.2">
      <c r="A61" s="18">
        <v>2</v>
      </c>
      <c r="B61" s="95" t="s">
        <v>113</v>
      </c>
      <c r="C61" s="6" t="s">
        <v>20</v>
      </c>
      <c r="D61" s="18">
        <v>15</v>
      </c>
      <c r="E61" s="18"/>
      <c r="F61" s="18">
        <v>30</v>
      </c>
      <c r="G61" s="18"/>
      <c r="H61" s="18"/>
      <c r="I61" s="18"/>
      <c r="J61" s="181">
        <v>6</v>
      </c>
      <c r="K61" s="179">
        <f t="shared" ref="K61:K69" si="17">M61*25-(D61+E61+F61+G61+H61+I61+J61)</f>
        <v>24</v>
      </c>
      <c r="L61" s="179">
        <f t="shared" si="16"/>
        <v>13</v>
      </c>
      <c r="M61" s="224">
        <v>3</v>
      </c>
      <c r="N61" s="96"/>
      <c r="P61" s="261">
        <f t="shared" ref="P61:P69" si="18">ROUND((L61/25+(L61*K61/SUM(D61:I61))/25),0)</f>
        <v>1</v>
      </c>
      <c r="Q61" s="181" t="s">
        <v>134</v>
      </c>
      <c r="R61" s="14"/>
      <c r="T61" s="168" t="s">
        <v>100</v>
      </c>
    </row>
    <row r="62" spans="1:20" s="62" customFormat="1" ht="12" customHeight="1" x14ac:dyDescent="0.2">
      <c r="A62" s="18">
        <v>3</v>
      </c>
      <c r="B62" s="95" t="s">
        <v>114</v>
      </c>
      <c r="C62" s="6" t="s">
        <v>16</v>
      </c>
      <c r="D62" s="18">
        <v>15</v>
      </c>
      <c r="E62" s="18"/>
      <c r="F62" s="18">
        <v>30</v>
      </c>
      <c r="G62" s="18"/>
      <c r="H62" s="18"/>
      <c r="I62" s="18"/>
      <c r="J62" s="181">
        <v>8</v>
      </c>
      <c r="K62" s="179">
        <f t="shared" si="17"/>
        <v>47</v>
      </c>
      <c r="L62" s="179">
        <f t="shared" si="16"/>
        <v>13</v>
      </c>
      <c r="M62" s="224">
        <v>4</v>
      </c>
      <c r="N62" s="96"/>
      <c r="P62" s="261">
        <f t="shared" si="18"/>
        <v>1</v>
      </c>
      <c r="Q62" s="181" t="s">
        <v>134</v>
      </c>
      <c r="R62" s="14"/>
      <c r="T62" s="168" t="s">
        <v>100</v>
      </c>
    </row>
    <row r="63" spans="1:20" s="62" customFormat="1" ht="12" customHeight="1" x14ac:dyDescent="0.2">
      <c r="A63" s="18">
        <v>4</v>
      </c>
      <c r="B63" s="95" t="s">
        <v>115</v>
      </c>
      <c r="C63" s="6" t="s">
        <v>20</v>
      </c>
      <c r="D63" s="18">
        <v>15</v>
      </c>
      <c r="E63" s="18"/>
      <c r="F63" s="18">
        <v>30</v>
      </c>
      <c r="G63" s="18"/>
      <c r="H63" s="18"/>
      <c r="I63" s="18"/>
      <c r="J63" s="181">
        <v>6</v>
      </c>
      <c r="K63" s="179">
        <f t="shared" si="17"/>
        <v>24</v>
      </c>
      <c r="L63" s="179">
        <f t="shared" si="16"/>
        <v>13</v>
      </c>
      <c r="M63" s="224">
        <v>3</v>
      </c>
      <c r="N63" s="96"/>
      <c r="P63" s="261">
        <f t="shared" si="18"/>
        <v>1</v>
      </c>
      <c r="Q63" s="181" t="s">
        <v>134</v>
      </c>
      <c r="R63" s="14"/>
      <c r="T63" s="168" t="s">
        <v>100</v>
      </c>
    </row>
    <row r="64" spans="1:20" s="62" customFormat="1" ht="12" customHeight="1" x14ac:dyDescent="0.2">
      <c r="A64" s="18">
        <v>5</v>
      </c>
      <c r="B64" s="95" t="s">
        <v>116</v>
      </c>
      <c r="C64" s="6" t="s">
        <v>16</v>
      </c>
      <c r="D64" s="18">
        <v>15</v>
      </c>
      <c r="E64" s="18"/>
      <c r="F64" s="18">
        <v>30</v>
      </c>
      <c r="G64" s="18"/>
      <c r="H64" s="18"/>
      <c r="I64" s="18"/>
      <c r="J64" s="181">
        <v>8</v>
      </c>
      <c r="K64" s="179">
        <f t="shared" si="17"/>
        <v>47</v>
      </c>
      <c r="L64" s="179">
        <f t="shared" si="16"/>
        <v>13</v>
      </c>
      <c r="M64" s="224">
        <v>4</v>
      </c>
      <c r="N64" s="96"/>
      <c r="P64" s="261">
        <f t="shared" si="18"/>
        <v>1</v>
      </c>
      <c r="Q64" s="181" t="s">
        <v>134</v>
      </c>
      <c r="R64" s="14"/>
      <c r="T64" s="168" t="s">
        <v>100</v>
      </c>
    </row>
    <row r="65" spans="1:21" s="62" customFormat="1" ht="12" customHeight="1" x14ac:dyDescent="0.2">
      <c r="A65" s="18">
        <v>6</v>
      </c>
      <c r="B65" s="95" t="s">
        <v>95</v>
      </c>
      <c r="C65" s="6" t="s">
        <v>20</v>
      </c>
      <c r="D65" s="18"/>
      <c r="E65" s="18">
        <v>15</v>
      </c>
      <c r="F65" s="18"/>
      <c r="G65" s="18"/>
      <c r="H65" s="18">
        <v>30</v>
      </c>
      <c r="I65" s="18"/>
      <c r="J65" s="181">
        <v>6</v>
      </c>
      <c r="K65" s="179">
        <f t="shared" si="17"/>
        <v>49</v>
      </c>
      <c r="L65" s="179">
        <v>0</v>
      </c>
      <c r="M65" s="224">
        <v>4</v>
      </c>
      <c r="N65" s="96"/>
      <c r="P65" s="261">
        <f t="shared" si="18"/>
        <v>0</v>
      </c>
      <c r="Q65" s="181" t="s">
        <v>134</v>
      </c>
      <c r="R65" s="14"/>
      <c r="T65" s="168" t="s">
        <v>100</v>
      </c>
    </row>
    <row r="66" spans="1:21" s="62" customFormat="1" ht="12" customHeight="1" x14ac:dyDescent="0.2">
      <c r="A66" s="18">
        <v>7</v>
      </c>
      <c r="B66" s="139" t="s">
        <v>117</v>
      </c>
      <c r="C66" s="6" t="s">
        <v>20</v>
      </c>
      <c r="D66" s="18">
        <v>15</v>
      </c>
      <c r="E66" s="18"/>
      <c r="F66" s="18">
        <v>30</v>
      </c>
      <c r="G66" s="18"/>
      <c r="H66" s="18"/>
      <c r="I66" s="18"/>
      <c r="J66" s="181">
        <v>6</v>
      </c>
      <c r="K66" s="179">
        <f t="shared" si="17"/>
        <v>24</v>
      </c>
      <c r="L66" s="179">
        <f t="shared" si="16"/>
        <v>13</v>
      </c>
      <c r="M66" s="224">
        <v>3</v>
      </c>
      <c r="N66" s="125"/>
      <c r="P66" s="261">
        <f t="shared" si="18"/>
        <v>1</v>
      </c>
      <c r="Q66" s="181" t="s">
        <v>134</v>
      </c>
      <c r="R66" s="14"/>
      <c r="T66" s="168" t="s">
        <v>100</v>
      </c>
    </row>
    <row r="67" spans="1:21" s="62" customFormat="1" ht="12" customHeight="1" x14ac:dyDescent="0.2">
      <c r="A67" s="18">
        <v>8</v>
      </c>
      <c r="B67" s="19" t="s">
        <v>111</v>
      </c>
      <c r="C67" s="6" t="s">
        <v>20</v>
      </c>
      <c r="D67" s="18">
        <v>15</v>
      </c>
      <c r="E67" s="18"/>
      <c r="F67" s="18">
        <v>30</v>
      </c>
      <c r="G67" s="18"/>
      <c r="H67" s="18"/>
      <c r="I67" s="18"/>
      <c r="J67" s="181">
        <v>6</v>
      </c>
      <c r="K67" s="179">
        <f t="shared" si="17"/>
        <v>24</v>
      </c>
      <c r="L67" s="179">
        <f t="shared" si="16"/>
        <v>13</v>
      </c>
      <c r="M67" s="224">
        <v>3</v>
      </c>
      <c r="N67" s="96"/>
      <c r="P67" s="261">
        <f t="shared" si="18"/>
        <v>1</v>
      </c>
      <c r="Q67" s="181" t="s">
        <v>134</v>
      </c>
      <c r="R67" s="14"/>
      <c r="T67" s="168" t="s">
        <v>100</v>
      </c>
    </row>
    <row r="68" spans="1:21" s="62" customFormat="1" ht="12" customHeight="1" x14ac:dyDescent="0.2">
      <c r="A68" s="18">
        <v>9</v>
      </c>
      <c r="B68" s="37" t="s">
        <v>87</v>
      </c>
      <c r="C68" s="6" t="s">
        <v>20</v>
      </c>
      <c r="D68" s="18">
        <v>30</v>
      </c>
      <c r="E68" s="18"/>
      <c r="F68" s="18"/>
      <c r="G68" s="18"/>
      <c r="H68" s="18"/>
      <c r="I68" s="18"/>
      <c r="J68" s="181">
        <v>4</v>
      </c>
      <c r="K68" s="179">
        <f t="shared" si="17"/>
        <v>16</v>
      </c>
      <c r="L68" s="179">
        <f t="shared" si="16"/>
        <v>26</v>
      </c>
      <c r="M68" s="224">
        <v>2</v>
      </c>
      <c r="N68" s="125"/>
      <c r="P68" s="261">
        <f t="shared" si="18"/>
        <v>2</v>
      </c>
      <c r="Q68" s="181" t="s">
        <v>133</v>
      </c>
      <c r="R68" s="14"/>
      <c r="T68" s="162" t="s">
        <v>97</v>
      </c>
    </row>
    <row r="69" spans="1:21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15</v>
      </c>
      <c r="J69" s="181">
        <v>4</v>
      </c>
      <c r="K69" s="179">
        <f t="shared" si="17"/>
        <v>6</v>
      </c>
      <c r="L69" s="30">
        <v>13</v>
      </c>
      <c r="M69" s="240">
        <v>1</v>
      </c>
      <c r="N69" s="37"/>
      <c r="P69" s="261">
        <f t="shared" si="18"/>
        <v>1</v>
      </c>
      <c r="Q69" s="181" t="s">
        <v>135</v>
      </c>
      <c r="R69" s="14"/>
      <c r="T69" s="170" t="s">
        <v>103</v>
      </c>
      <c r="U69" s="173"/>
    </row>
    <row r="70" spans="1:21" s="62" customFormat="1" ht="12" customHeight="1" x14ac:dyDescent="0.2">
      <c r="A70" s="18"/>
      <c r="B70" s="142" t="str">
        <f>CONCATENATE("Razem        ",SUM(D70:I70))</f>
        <v>Razem        405</v>
      </c>
      <c r="C70" s="143"/>
      <c r="D70" s="141">
        <f t="shared" ref="D70:I70" si="19">SUM(D60:D69)</f>
        <v>135</v>
      </c>
      <c r="E70" s="141">
        <f t="shared" si="19"/>
        <v>15</v>
      </c>
      <c r="F70" s="141">
        <f t="shared" si="19"/>
        <v>210</v>
      </c>
      <c r="G70" s="141">
        <f t="shared" si="19"/>
        <v>0</v>
      </c>
      <c r="H70" s="141">
        <f t="shared" si="19"/>
        <v>30</v>
      </c>
      <c r="I70" s="141">
        <f t="shared" si="19"/>
        <v>15</v>
      </c>
      <c r="J70" s="188">
        <f>SUM(J60:J69)</f>
        <v>60</v>
      </c>
      <c r="K70" s="188">
        <f>SUM(K60:K69)</f>
        <v>285</v>
      </c>
      <c r="L70" s="188">
        <f>SUM(L60:L69)</f>
        <v>130</v>
      </c>
      <c r="M70" s="228">
        <f>SUM(M60:M69)</f>
        <v>30</v>
      </c>
      <c r="N70" s="97">
        <f>SUM(D70:I70)</f>
        <v>405</v>
      </c>
      <c r="P70" s="262">
        <f>SUM(P60:P69)</f>
        <v>10</v>
      </c>
      <c r="Q70" s="181"/>
      <c r="R70" s="14"/>
      <c r="T70" s="14"/>
    </row>
    <row r="71" spans="1:21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14"/>
      <c r="T71" s="14"/>
    </row>
    <row r="72" spans="1:21" s="62" customFormat="1" ht="12" customHeight="1" x14ac:dyDescent="0.2">
      <c r="A72" s="18">
        <v>1</v>
      </c>
      <c r="B72" s="95" t="s">
        <v>53</v>
      </c>
      <c r="C72" s="6" t="s">
        <v>20</v>
      </c>
      <c r="D72" s="30"/>
      <c r="E72" s="30"/>
      <c r="F72" s="30"/>
      <c r="G72" s="30"/>
      <c r="H72" s="30"/>
      <c r="I72" s="30">
        <v>30</v>
      </c>
      <c r="J72" s="181">
        <v>4</v>
      </c>
      <c r="K72" s="179">
        <f>M72*25-(D72+E72+F72+G72+H72+I72+J72)</f>
        <v>16</v>
      </c>
      <c r="L72" s="179">
        <v>26</v>
      </c>
      <c r="M72" s="224">
        <v>2</v>
      </c>
      <c r="N72" s="96"/>
      <c r="P72" s="261">
        <f t="shared" ref="P72:P73" si="20">ROUND((L72/25+(L72*K72/SUM(D72:I72))/25),0)</f>
        <v>2</v>
      </c>
      <c r="Q72" s="181" t="s">
        <v>135</v>
      </c>
      <c r="R72" s="14"/>
      <c r="T72" s="170" t="s">
        <v>103</v>
      </c>
    </row>
    <row r="73" spans="1:21" s="62" customFormat="1" ht="12" customHeight="1" x14ac:dyDescent="0.2">
      <c r="A73" s="18">
        <v>2</v>
      </c>
      <c r="B73" s="45" t="s">
        <v>80</v>
      </c>
      <c r="C73" s="6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24">
        <v>28</v>
      </c>
      <c r="N73" s="96"/>
      <c r="P73" s="261">
        <f t="shared" si="20"/>
        <v>5</v>
      </c>
      <c r="Q73" s="181" t="s">
        <v>137</v>
      </c>
      <c r="R73" s="14"/>
      <c r="T73" s="171" t="s">
        <v>102</v>
      </c>
    </row>
    <row r="74" spans="1:21" s="62" customFormat="1" ht="12" customHeight="1" x14ac:dyDescent="0.2">
      <c r="A74" s="18"/>
      <c r="B74" s="142" t="str">
        <f>CONCATENATE("Razem        ",SUM(D74:I74))</f>
        <v>Razem        30</v>
      </c>
      <c r="C74" s="143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30</v>
      </c>
      <c r="J74" s="179">
        <f>SUM(J72:J73)</f>
        <v>129</v>
      </c>
      <c r="K74" s="179">
        <f>SUM(K72:K73)</f>
        <v>16</v>
      </c>
      <c r="L74" s="179">
        <f>SUM(L72:L73)</f>
        <v>151</v>
      </c>
      <c r="M74" s="228">
        <f>SUM(M72:M73)</f>
        <v>30</v>
      </c>
      <c r="N74" s="97">
        <f>SUM(D74:I74)</f>
        <v>30</v>
      </c>
      <c r="P74" s="262">
        <f>SUM(P72:P73)</f>
        <v>7</v>
      </c>
      <c r="Q74" s="181"/>
      <c r="R74" s="14"/>
      <c r="T74" s="14"/>
    </row>
    <row r="75" spans="1:21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14"/>
      <c r="T75" s="14"/>
    </row>
    <row r="76" spans="1:21" s="62" customFormat="1" ht="12" customHeight="1" x14ac:dyDescent="0.2">
      <c r="A76" s="18">
        <v>1</v>
      </c>
      <c r="B76" s="95" t="s">
        <v>53</v>
      </c>
      <c r="C76" s="6" t="s">
        <v>20</v>
      </c>
      <c r="D76" s="30"/>
      <c r="E76" s="30"/>
      <c r="F76" s="30"/>
      <c r="G76" s="30"/>
      <c r="H76" s="30"/>
      <c r="I76" s="30">
        <v>30</v>
      </c>
      <c r="J76" s="181">
        <v>4</v>
      </c>
      <c r="K76" s="179">
        <f>M76*25-(D76+E76+F76+G76+H76+I76+J76)</f>
        <v>16</v>
      </c>
      <c r="L76" s="179">
        <v>26</v>
      </c>
      <c r="M76" s="224">
        <v>2</v>
      </c>
      <c r="N76" s="96"/>
      <c r="P76" s="261">
        <f t="shared" ref="P76:P80" si="21">ROUND((L76/25+(L76*K76/SUM(D76:I76))/25),0)</f>
        <v>2</v>
      </c>
      <c r="Q76" s="181" t="s">
        <v>135</v>
      </c>
      <c r="R76" s="14"/>
      <c r="T76" s="170" t="s">
        <v>103</v>
      </c>
    </row>
    <row r="77" spans="1:21" s="62" customFormat="1" ht="12" customHeight="1" x14ac:dyDescent="0.2">
      <c r="A77" s="18">
        <f>A76+1</f>
        <v>2</v>
      </c>
      <c r="B77" s="136" t="s">
        <v>55</v>
      </c>
      <c r="C77" s="6" t="s">
        <v>20</v>
      </c>
      <c r="D77" s="30">
        <v>15</v>
      </c>
      <c r="E77" s="30">
        <v>30</v>
      </c>
      <c r="F77" s="30"/>
      <c r="G77" s="30"/>
      <c r="H77" s="30"/>
      <c r="I77" s="30"/>
      <c r="J77" s="181">
        <v>6</v>
      </c>
      <c r="K77" s="179">
        <f>M77*25-(D77+E77+F77+G77+H77+I77+J77)</f>
        <v>49</v>
      </c>
      <c r="L77" s="179">
        <f>IF(D77=30,26,13)</f>
        <v>13</v>
      </c>
      <c r="M77" s="224">
        <v>4</v>
      </c>
      <c r="N77" s="96"/>
      <c r="P77" s="261">
        <f t="shared" si="21"/>
        <v>1</v>
      </c>
      <c r="Q77" s="181" t="s">
        <v>132</v>
      </c>
      <c r="R77" s="158" t="s">
        <v>84</v>
      </c>
      <c r="T77" s="167" t="s">
        <v>101</v>
      </c>
    </row>
    <row r="78" spans="1:21" s="62" customFormat="1" ht="12" customHeight="1" x14ac:dyDescent="0.2">
      <c r="A78" s="18">
        <v>3</v>
      </c>
      <c r="B78" s="95" t="s">
        <v>57</v>
      </c>
      <c r="C78" s="6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24">
        <v>15</v>
      </c>
      <c r="N78" s="96"/>
      <c r="P78" s="261">
        <v>5</v>
      </c>
      <c r="Q78" s="181" t="s">
        <v>135</v>
      </c>
      <c r="R78" s="14"/>
      <c r="T78" s="170" t="s">
        <v>103</v>
      </c>
    </row>
    <row r="79" spans="1:21" s="62" customFormat="1" ht="12" customHeight="1" x14ac:dyDescent="0.2">
      <c r="A79" s="18">
        <v>4</v>
      </c>
      <c r="B79" s="45" t="s">
        <v>96</v>
      </c>
      <c r="C79" s="6" t="s">
        <v>20</v>
      </c>
      <c r="D79" s="30"/>
      <c r="E79" s="30"/>
      <c r="F79" s="30"/>
      <c r="G79" s="30"/>
      <c r="H79" s="30">
        <v>30</v>
      </c>
      <c r="I79" s="30"/>
      <c r="J79" s="181">
        <v>4</v>
      </c>
      <c r="K79" s="179">
        <f>M79*25-(D79+E79+F79+G79+H79+I79+J79)</f>
        <v>91</v>
      </c>
      <c r="L79" s="179">
        <v>0</v>
      </c>
      <c r="M79" s="224">
        <v>5</v>
      </c>
      <c r="N79" s="96"/>
      <c r="P79" s="261">
        <f t="shared" si="21"/>
        <v>0</v>
      </c>
      <c r="Q79" s="181" t="s">
        <v>134</v>
      </c>
      <c r="R79" s="158" t="s">
        <v>84</v>
      </c>
      <c r="T79" s="168" t="s">
        <v>100</v>
      </c>
    </row>
    <row r="80" spans="1:21" s="9" customFormat="1" ht="12" customHeight="1" x14ac:dyDescent="0.2">
      <c r="A80" s="18">
        <v>5</v>
      </c>
      <c r="B80" s="136" t="s">
        <v>58</v>
      </c>
      <c r="C80" s="6" t="s">
        <v>20</v>
      </c>
      <c r="D80" s="65">
        <v>15</v>
      </c>
      <c r="E80" s="65">
        <v>30</v>
      </c>
      <c r="F80" s="65"/>
      <c r="G80" s="65"/>
      <c r="H80" s="65"/>
      <c r="I80" s="244"/>
      <c r="J80" s="132">
        <v>6</v>
      </c>
      <c r="K80" s="132">
        <f>M80*25-(D80+E80+F80+G80+H80+I80+J80)</f>
        <v>49</v>
      </c>
      <c r="L80" s="132">
        <v>13</v>
      </c>
      <c r="M80" s="232">
        <v>4</v>
      </c>
      <c r="N80" s="233"/>
      <c r="P80" s="261">
        <f t="shared" si="21"/>
        <v>1</v>
      </c>
      <c r="Q80" s="132" t="s">
        <v>132</v>
      </c>
      <c r="R80" s="158" t="s">
        <v>84</v>
      </c>
      <c r="T80" s="169" t="s">
        <v>101</v>
      </c>
    </row>
    <row r="81" spans="1:20" s="62" customFormat="1" ht="12" customHeight="1" x14ac:dyDescent="0.2">
      <c r="A81" s="18"/>
      <c r="B81" s="142" t="str">
        <f>CONCATENATE("Razem        ",SUM(D81:I81))</f>
        <v>Razem        150</v>
      </c>
      <c r="C81" s="143">
        <f>COUNTIF(C76:C77,"E")</f>
        <v>0</v>
      </c>
      <c r="D81" s="141">
        <f>SUM(D76:D80)</f>
        <v>30</v>
      </c>
      <c r="E81" s="141">
        <f>SUM(E76:E80)</f>
        <v>60</v>
      </c>
      <c r="F81" s="141">
        <f>SUM(F76:F80)</f>
        <v>0</v>
      </c>
      <c r="G81" s="141">
        <f>SUM(G76:G80)</f>
        <v>0</v>
      </c>
      <c r="H81" s="141">
        <f>SUM(H76:H80)</f>
        <v>30</v>
      </c>
      <c r="I81" s="141">
        <f>SUM(I76:I80)-I78</f>
        <v>30</v>
      </c>
      <c r="J81" s="188">
        <f>SUM(J76:J80)</f>
        <v>70</v>
      </c>
      <c r="K81" s="188">
        <f>SUM(K76:K80)</f>
        <v>580</v>
      </c>
      <c r="L81" s="188">
        <f>SUM(L76:L80)</f>
        <v>102</v>
      </c>
      <c r="M81" s="228">
        <f>SUM(M76:M80)</f>
        <v>30</v>
      </c>
      <c r="N81" s="97">
        <f>SUM(D81:I81)</f>
        <v>150</v>
      </c>
      <c r="O81" s="250"/>
      <c r="P81" s="262">
        <f>SUM(P76:P80)</f>
        <v>9</v>
      </c>
      <c r="Q81" s="181"/>
      <c r="R81" s="14"/>
      <c r="T81" s="14"/>
    </row>
    <row r="82" spans="1:20" s="62" customFormat="1" ht="12" customHeight="1" thickBot="1" x14ac:dyDescent="0.25">
      <c r="A82" s="50"/>
      <c r="B82" s="46"/>
      <c r="C82" s="43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14"/>
      <c r="T82" s="14"/>
    </row>
    <row r="83" spans="1:20" s="62" customFormat="1" ht="12" customHeight="1" thickBot="1" x14ac:dyDescent="0.25">
      <c r="A83" s="50"/>
      <c r="C83" s="191" t="s">
        <v>122</v>
      </c>
      <c r="D83" s="192">
        <f t="shared" ref="D83:M83" si="22">SUM(D81,D74,D70,D58,D46,D34,D23)</f>
        <v>745</v>
      </c>
      <c r="E83" s="192">
        <f t="shared" si="22"/>
        <v>420</v>
      </c>
      <c r="F83" s="192">
        <f t="shared" si="22"/>
        <v>780</v>
      </c>
      <c r="G83" s="192">
        <f t="shared" si="22"/>
        <v>180</v>
      </c>
      <c r="H83" s="192">
        <f t="shared" si="22"/>
        <v>60</v>
      </c>
      <c r="I83" s="192">
        <f t="shared" si="22"/>
        <v>75</v>
      </c>
      <c r="J83" s="192">
        <f t="shared" si="22"/>
        <v>489</v>
      </c>
      <c r="K83" s="192">
        <f t="shared" si="22"/>
        <v>2036</v>
      </c>
      <c r="L83" s="192">
        <f t="shared" si="22"/>
        <v>890</v>
      </c>
      <c r="M83" s="193">
        <f t="shared" si="22"/>
        <v>210</v>
      </c>
      <c r="P83" s="265">
        <f>P23+P34+P46+P58+P70+P74+P81</f>
        <v>65</v>
      </c>
      <c r="Q83" s="50"/>
      <c r="R83" s="14"/>
      <c r="T83" s="14"/>
    </row>
    <row r="84" spans="1:20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R84" s="14"/>
      <c r="T84" s="14"/>
    </row>
    <row r="85" spans="1:20" s="62" customFormat="1" ht="12" customHeight="1" x14ac:dyDescent="0.2">
      <c r="A85" s="50"/>
      <c r="B85" s="89" t="s">
        <v>62</v>
      </c>
      <c r="C85" s="88">
        <f>SUM(M23,M34,M46,M58,M70,M74,M81)</f>
        <v>210</v>
      </c>
      <c r="D85" s="148"/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N85" s="149"/>
      <c r="P85" s="266"/>
      <c r="Q85" s="50"/>
      <c r="R85" s="14"/>
      <c r="T85" s="14"/>
    </row>
    <row r="86" spans="1:20" s="62" customFormat="1" ht="12" customHeight="1" x14ac:dyDescent="0.2">
      <c r="A86" s="50"/>
      <c r="B86" s="87" t="s">
        <v>60</v>
      </c>
      <c r="C86" s="88">
        <f>SUM(N23,N34,N46,N58,N70,N74,N81)</f>
        <v>2260</v>
      </c>
      <c r="D86" s="150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N86" s="151"/>
      <c r="P86" s="266"/>
      <c r="Q86" s="14"/>
      <c r="R86" s="14"/>
      <c r="T86" s="14"/>
    </row>
    <row r="87" spans="1:20" s="62" customFormat="1" ht="12" customHeight="1" x14ac:dyDescent="0.2">
      <c r="A87" s="50"/>
      <c r="B87" s="87" t="s">
        <v>61</v>
      </c>
      <c r="C87" s="89">
        <f>I73</f>
        <v>960</v>
      </c>
      <c r="D87" s="150"/>
      <c r="E87" s="154" t="s">
        <v>127</v>
      </c>
      <c r="L87" s="122"/>
      <c r="M87" s="51"/>
      <c r="N87" s="151"/>
      <c r="P87" s="266"/>
      <c r="Q87" s="14"/>
      <c r="R87" s="14"/>
      <c r="T87" s="14"/>
    </row>
    <row r="88" spans="1:20" s="62" customFormat="1" ht="12" customHeight="1" x14ac:dyDescent="0.2">
      <c r="A88" s="50"/>
      <c r="B88" s="87" t="s">
        <v>57</v>
      </c>
      <c r="C88" s="89">
        <f>J78</f>
        <v>50</v>
      </c>
      <c r="D88" s="34"/>
      <c r="E88" s="154" t="s">
        <v>128</v>
      </c>
      <c r="L88" s="91"/>
      <c r="M88" s="204"/>
      <c r="N88" s="149"/>
      <c r="P88" s="266"/>
      <c r="Q88" s="14"/>
      <c r="R88" s="14"/>
      <c r="T88" s="14"/>
    </row>
    <row r="89" spans="1:20" s="62" customFormat="1" ht="12" customHeight="1" x14ac:dyDescent="0.2">
      <c r="A89" s="50"/>
      <c r="B89" s="87" t="s">
        <v>63</v>
      </c>
      <c r="C89" s="88">
        <f>SUM(C86:C88)</f>
        <v>3270</v>
      </c>
      <c r="D89" s="34"/>
      <c r="E89" s="154" t="s">
        <v>126</v>
      </c>
      <c r="M89" s="51"/>
      <c r="N89" s="34"/>
      <c r="P89" s="266"/>
      <c r="Q89" s="14"/>
      <c r="R89" s="14"/>
      <c r="T89" s="14"/>
    </row>
    <row r="90" spans="1:20" s="62" customFormat="1" ht="12" customHeight="1" thickBot="1" x14ac:dyDescent="0.3">
      <c r="A90" s="115"/>
      <c r="B90" s="116"/>
      <c r="C90" s="119"/>
      <c r="D90" s="118"/>
      <c r="E90" s="118"/>
      <c r="F90" s="102"/>
      <c r="G90" s="118"/>
      <c r="H90" s="118"/>
      <c r="I90" s="115"/>
      <c r="J90" s="115"/>
      <c r="K90" s="115"/>
      <c r="L90" s="115"/>
      <c r="M90" s="205"/>
      <c r="N90" s="118"/>
      <c r="P90" s="267"/>
      <c r="Q90" s="14"/>
      <c r="R90" s="14"/>
      <c r="T90" s="14"/>
    </row>
    <row r="91" spans="1:20" s="62" customFormat="1" ht="16.5" thickBo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14"/>
      <c r="K91" s="14"/>
      <c r="L91" s="14"/>
      <c r="M91" s="52"/>
      <c r="N91" s="52"/>
      <c r="P91" s="266"/>
      <c r="Q91" s="118"/>
      <c r="R91" s="14"/>
      <c r="T91" s="14"/>
    </row>
    <row r="92" spans="1:20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4"/>
      <c r="R92" s="14"/>
      <c r="T92" s="14"/>
    </row>
    <row r="93" spans="1:20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R93" s="14"/>
      <c r="T93" s="14"/>
    </row>
    <row r="94" spans="1:20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R94" s="14"/>
      <c r="T94" s="14"/>
    </row>
    <row r="95" spans="1:20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R95" s="14"/>
      <c r="T95" s="14"/>
    </row>
    <row r="96" spans="1:20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R96" s="14"/>
      <c r="T96" s="14"/>
    </row>
    <row r="97" spans="1:20" s="62" customFormat="1" x14ac:dyDescent="0.2">
      <c r="A97" s="50"/>
      <c r="I97" s="14"/>
      <c r="J97" s="14"/>
      <c r="K97" s="14"/>
      <c r="L97" s="14"/>
      <c r="M97" s="51"/>
      <c r="P97" s="266"/>
      <c r="Q97" s="14"/>
      <c r="R97" s="14"/>
      <c r="T97" s="14"/>
    </row>
    <row r="98" spans="1:20" s="62" customFormat="1" x14ac:dyDescent="0.2">
      <c r="A98" s="50"/>
      <c r="I98" s="14"/>
      <c r="J98" s="14"/>
      <c r="K98" s="14"/>
      <c r="L98" s="14"/>
      <c r="M98" s="51"/>
      <c r="P98" s="266"/>
      <c r="Q98" s="14"/>
      <c r="R98" s="14"/>
      <c r="T98" s="14"/>
    </row>
    <row r="99" spans="1:20" s="62" customFormat="1" x14ac:dyDescent="0.2">
      <c r="A99" s="50"/>
      <c r="I99" s="14"/>
      <c r="J99" s="14"/>
      <c r="K99" s="14"/>
      <c r="L99" s="14"/>
      <c r="M99" s="51"/>
      <c r="P99" s="266"/>
      <c r="Q99" s="14"/>
      <c r="R99" s="14"/>
      <c r="T99" s="14"/>
    </row>
    <row r="100" spans="1:20" s="62" customFormat="1" x14ac:dyDescent="0.2">
      <c r="A100" s="50"/>
      <c r="I100" s="14"/>
      <c r="J100" s="14"/>
      <c r="K100" s="14"/>
      <c r="L100" s="14"/>
      <c r="M100" s="51"/>
      <c r="P100" s="266"/>
      <c r="Q100" s="14"/>
      <c r="R100" s="14"/>
      <c r="T100" s="14"/>
    </row>
    <row r="101" spans="1:20" s="62" customFormat="1" x14ac:dyDescent="0.2">
      <c r="A101" s="50"/>
      <c r="I101" s="14"/>
      <c r="J101" s="14"/>
      <c r="K101" s="14"/>
      <c r="L101" s="14"/>
      <c r="M101" s="51"/>
      <c r="P101" s="266"/>
      <c r="Q101" s="14"/>
      <c r="R101" s="14"/>
      <c r="T101" s="14"/>
    </row>
    <row r="102" spans="1:20" s="62" customFormat="1" x14ac:dyDescent="0.2">
      <c r="A102" s="50"/>
      <c r="I102" s="14"/>
      <c r="J102" s="14"/>
      <c r="K102" s="14"/>
      <c r="L102" s="14"/>
      <c r="M102" s="51"/>
      <c r="P102" s="266"/>
      <c r="Q102" s="14"/>
      <c r="R102" s="14"/>
      <c r="T102" s="14"/>
    </row>
    <row r="103" spans="1:20" s="62" customFormat="1" x14ac:dyDescent="0.2">
      <c r="A103" s="50"/>
      <c r="I103" s="14"/>
      <c r="J103" s="14"/>
      <c r="K103" s="14"/>
      <c r="L103" s="14"/>
      <c r="M103" s="51"/>
      <c r="P103" s="266"/>
      <c r="Q103" s="14"/>
      <c r="R103" s="14"/>
      <c r="T103" s="14"/>
    </row>
    <row r="104" spans="1:20" s="62" customFormat="1" x14ac:dyDescent="0.2">
      <c r="A104" s="50"/>
      <c r="I104" s="14"/>
      <c r="J104" s="14"/>
      <c r="K104" s="14"/>
      <c r="L104" s="14"/>
      <c r="M104" s="51"/>
      <c r="P104" s="266"/>
      <c r="Q104" s="14"/>
      <c r="R104" s="14"/>
      <c r="T104" s="14"/>
    </row>
    <row r="105" spans="1:20" s="62" customFormat="1" x14ac:dyDescent="0.2">
      <c r="A105" s="50"/>
      <c r="I105" s="14"/>
      <c r="J105" s="14"/>
      <c r="K105" s="14"/>
      <c r="L105" s="14"/>
      <c r="M105" s="51"/>
      <c r="P105" s="266"/>
      <c r="Q105" s="14"/>
      <c r="R105" s="14"/>
      <c r="T105" s="14"/>
    </row>
    <row r="106" spans="1:20" s="62" customFormat="1" x14ac:dyDescent="0.2">
      <c r="A106" s="50"/>
      <c r="I106" s="14"/>
      <c r="J106" s="14"/>
      <c r="K106" s="14"/>
      <c r="L106" s="14"/>
      <c r="M106" s="51"/>
      <c r="P106" s="266"/>
      <c r="Q106" s="14"/>
      <c r="R106" s="14"/>
      <c r="T106" s="14"/>
    </row>
    <row r="107" spans="1:20" s="62" customFormat="1" x14ac:dyDescent="0.2">
      <c r="A107" s="50"/>
      <c r="I107" s="14"/>
      <c r="J107" s="14"/>
      <c r="K107" s="14"/>
      <c r="L107" s="14"/>
      <c r="M107" s="51"/>
      <c r="P107" s="266"/>
      <c r="Q107" s="14"/>
      <c r="R107" s="14"/>
      <c r="T107" s="14"/>
    </row>
    <row r="108" spans="1:20" s="62" customFormat="1" x14ac:dyDescent="0.2">
      <c r="A108" s="50"/>
      <c r="I108" s="14"/>
      <c r="J108" s="14"/>
      <c r="K108" s="14"/>
      <c r="L108" s="14"/>
      <c r="M108" s="51"/>
      <c r="P108" s="266"/>
      <c r="Q108" s="14"/>
      <c r="R108" s="14"/>
      <c r="T108" s="14"/>
    </row>
    <row r="109" spans="1:20" s="62" customFormat="1" x14ac:dyDescent="0.2">
      <c r="A109" s="50"/>
      <c r="I109" s="14"/>
      <c r="J109" s="14"/>
      <c r="K109" s="14"/>
      <c r="L109" s="14"/>
      <c r="M109" s="51"/>
      <c r="P109" s="266"/>
      <c r="Q109" s="14"/>
      <c r="R109" s="14"/>
      <c r="T109" s="14"/>
    </row>
    <row r="110" spans="1:20" s="62" customFormat="1" x14ac:dyDescent="0.2">
      <c r="A110" s="50"/>
      <c r="I110" s="14"/>
      <c r="J110" s="14"/>
      <c r="K110" s="14"/>
      <c r="L110" s="14"/>
      <c r="M110" s="51"/>
      <c r="P110" s="266"/>
      <c r="Q110" s="14"/>
      <c r="R110" s="14"/>
      <c r="T110" s="14"/>
    </row>
    <row r="111" spans="1:20" s="62" customFormat="1" x14ac:dyDescent="0.2">
      <c r="A111" s="50"/>
      <c r="I111" s="14"/>
      <c r="J111" s="14"/>
      <c r="K111" s="14"/>
      <c r="L111" s="14"/>
      <c r="M111" s="51"/>
      <c r="P111" s="266"/>
      <c r="Q111" s="14"/>
      <c r="R111" s="14"/>
      <c r="T111" s="14"/>
    </row>
    <row r="112" spans="1:20" s="62" customFormat="1" x14ac:dyDescent="0.2">
      <c r="A112" s="50"/>
      <c r="I112" s="14"/>
      <c r="J112" s="14"/>
      <c r="K112" s="14"/>
      <c r="L112" s="14"/>
      <c r="M112" s="51"/>
      <c r="P112" s="266"/>
      <c r="Q112" s="14"/>
      <c r="R112" s="14"/>
      <c r="T112" s="14"/>
    </row>
    <row r="113" spans="1:20" s="62" customFormat="1" x14ac:dyDescent="0.2">
      <c r="A113" s="50"/>
      <c r="I113" s="14"/>
      <c r="J113" s="14"/>
      <c r="K113" s="14"/>
      <c r="L113" s="14"/>
      <c r="M113" s="51"/>
      <c r="P113" s="266"/>
      <c r="Q113" s="14"/>
      <c r="R113" s="14"/>
      <c r="T113" s="14"/>
    </row>
    <row r="114" spans="1:20" s="62" customFormat="1" x14ac:dyDescent="0.2">
      <c r="A114" s="50"/>
      <c r="I114" s="14"/>
      <c r="J114" s="14"/>
      <c r="K114" s="14"/>
      <c r="L114" s="14"/>
      <c r="M114" s="51"/>
      <c r="P114" s="266"/>
      <c r="Q114" s="14"/>
      <c r="R114" s="14"/>
      <c r="T114" s="14"/>
    </row>
    <row r="115" spans="1:20" s="62" customFormat="1" x14ac:dyDescent="0.2">
      <c r="A115" s="50"/>
      <c r="I115" s="14"/>
      <c r="J115" s="14"/>
      <c r="K115" s="14"/>
      <c r="L115" s="14"/>
      <c r="M115" s="51"/>
      <c r="P115" s="266"/>
      <c r="Q115" s="14"/>
      <c r="R115" s="14"/>
      <c r="T115" s="14"/>
    </row>
    <row r="116" spans="1:20" s="62" customFormat="1" x14ac:dyDescent="0.2">
      <c r="A116" s="50"/>
      <c r="I116" s="14"/>
      <c r="J116" s="14"/>
      <c r="K116" s="14"/>
      <c r="L116" s="14"/>
      <c r="M116" s="51"/>
      <c r="P116" s="266"/>
      <c r="Q116" s="14"/>
      <c r="R116" s="14"/>
      <c r="T116" s="14"/>
    </row>
    <row r="117" spans="1:20" s="62" customFormat="1" x14ac:dyDescent="0.2">
      <c r="A117" s="50"/>
      <c r="I117" s="14"/>
      <c r="J117" s="14"/>
      <c r="K117" s="14"/>
      <c r="L117" s="14"/>
      <c r="M117" s="51"/>
      <c r="P117" s="266"/>
      <c r="Q117" s="14"/>
      <c r="R117" s="14"/>
      <c r="T117" s="14"/>
    </row>
    <row r="118" spans="1:20" s="62" customFormat="1" x14ac:dyDescent="0.2">
      <c r="A118" s="50"/>
      <c r="I118" s="14"/>
      <c r="J118" s="14"/>
      <c r="K118" s="14"/>
      <c r="L118" s="14"/>
      <c r="M118" s="51"/>
      <c r="P118" s="266"/>
      <c r="Q118" s="14"/>
      <c r="R118" s="14"/>
      <c r="T118" s="14"/>
    </row>
    <row r="119" spans="1:20" s="62" customFormat="1" x14ac:dyDescent="0.2">
      <c r="A119" s="50"/>
      <c r="I119" s="14"/>
      <c r="J119" s="14"/>
      <c r="K119" s="14"/>
      <c r="L119" s="14"/>
      <c r="M119" s="51"/>
      <c r="P119" s="266"/>
      <c r="Q119" s="14"/>
      <c r="R119" s="14"/>
      <c r="T119" s="14"/>
    </row>
    <row r="120" spans="1:20" s="62" customFormat="1" x14ac:dyDescent="0.2">
      <c r="A120" s="50"/>
      <c r="I120" s="14"/>
      <c r="J120" s="14"/>
      <c r="K120" s="14"/>
      <c r="L120" s="14"/>
      <c r="M120" s="51"/>
      <c r="P120" s="266"/>
      <c r="Q120" s="14"/>
      <c r="R120" s="14"/>
      <c r="T120" s="14"/>
    </row>
    <row r="121" spans="1:20" s="62" customFormat="1" x14ac:dyDescent="0.2">
      <c r="A121" s="50"/>
      <c r="I121" s="14"/>
      <c r="J121" s="14"/>
      <c r="K121" s="14"/>
      <c r="L121" s="14"/>
      <c r="M121" s="51"/>
      <c r="P121" s="266"/>
      <c r="Q121" s="14"/>
      <c r="R121" s="14"/>
      <c r="T121" s="14"/>
    </row>
    <row r="122" spans="1:20" s="62" customFormat="1" x14ac:dyDescent="0.2">
      <c r="A122" s="50"/>
      <c r="I122" s="14"/>
      <c r="J122" s="14"/>
      <c r="K122" s="14"/>
      <c r="L122" s="14"/>
      <c r="M122" s="51"/>
      <c r="P122" s="266"/>
      <c r="Q122" s="14"/>
      <c r="R122" s="14"/>
      <c r="T122" s="14"/>
    </row>
    <row r="123" spans="1:20" s="62" customFormat="1" x14ac:dyDescent="0.2">
      <c r="A123" s="50"/>
      <c r="I123" s="14"/>
      <c r="J123" s="14"/>
      <c r="K123" s="14"/>
      <c r="L123" s="14"/>
      <c r="M123" s="51"/>
      <c r="P123" s="266"/>
      <c r="Q123" s="14"/>
      <c r="R123" s="14"/>
      <c r="T123" s="14"/>
    </row>
    <row r="124" spans="1:20" s="62" customFormat="1" x14ac:dyDescent="0.2">
      <c r="A124" s="50"/>
      <c r="I124" s="14"/>
      <c r="J124" s="14"/>
      <c r="K124" s="14"/>
      <c r="L124" s="14"/>
      <c r="M124" s="51"/>
      <c r="P124" s="266"/>
      <c r="Q124" s="14"/>
      <c r="R124" s="14"/>
      <c r="T124" s="14"/>
    </row>
    <row r="125" spans="1:20" s="62" customFormat="1" x14ac:dyDescent="0.2">
      <c r="A125" s="50"/>
      <c r="I125" s="14"/>
      <c r="J125" s="14"/>
      <c r="K125" s="14"/>
      <c r="L125" s="14"/>
      <c r="M125" s="51"/>
      <c r="P125" s="266"/>
      <c r="Q125" s="14"/>
      <c r="R125" s="14"/>
      <c r="T125" s="14"/>
    </row>
    <row r="126" spans="1:20" s="62" customFormat="1" x14ac:dyDescent="0.2">
      <c r="A126" s="50"/>
      <c r="I126" s="14"/>
      <c r="J126" s="14"/>
      <c r="K126" s="14"/>
      <c r="L126" s="14"/>
      <c r="M126" s="51"/>
      <c r="P126" s="266"/>
      <c r="Q126" s="14"/>
      <c r="R126" s="14"/>
      <c r="T126" s="14"/>
    </row>
    <row r="127" spans="1:20" s="62" customFormat="1" x14ac:dyDescent="0.2">
      <c r="A127" s="50"/>
      <c r="I127" s="14"/>
      <c r="J127" s="14"/>
      <c r="K127" s="14"/>
      <c r="L127" s="14"/>
      <c r="M127" s="51"/>
      <c r="P127" s="266"/>
      <c r="Q127" s="14"/>
      <c r="R127" s="14"/>
      <c r="T127" s="14"/>
    </row>
    <row r="128" spans="1:20" s="62" customFormat="1" x14ac:dyDescent="0.2">
      <c r="A128" s="50"/>
      <c r="I128" s="14"/>
      <c r="J128" s="14"/>
      <c r="K128" s="14"/>
      <c r="L128" s="14"/>
      <c r="M128" s="51"/>
      <c r="P128" s="266"/>
      <c r="Q128" s="14"/>
      <c r="R128" s="14"/>
      <c r="T128" s="14"/>
    </row>
    <row r="129" spans="1:20" s="62" customFormat="1" x14ac:dyDescent="0.2">
      <c r="A129" s="50"/>
      <c r="I129" s="14"/>
      <c r="J129" s="14"/>
      <c r="K129" s="14"/>
      <c r="L129" s="14"/>
      <c r="M129" s="51"/>
      <c r="P129" s="266"/>
      <c r="Q129" s="14"/>
      <c r="R129" s="14"/>
      <c r="T129" s="14"/>
    </row>
    <row r="130" spans="1:20" s="62" customFormat="1" x14ac:dyDescent="0.2">
      <c r="A130" s="50"/>
      <c r="I130" s="14"/>
      <c r="J130" s="14"/>
      <c r="K130" s="14"/>
      <c r="L130" s="14"/>
      <c r="M130" s="51"/>
      <c r="P130" s="266"/>
      <c r="Q130" s="14"/>
      <c r="R130" s="14"/>
      <c r="T130" s="14"/>
    </row>
    <row r="131" spans="1:20" s="62" customFormat="1" x14ac:dyDescent="0.2">
      <c r="A131" s="50"/>
      <c r="I131" s="14"/>
      <c r="J131" s="14"/>
      <c r="K131" s="14"/>
      <c r="L131" s="14"/>
      <c r="M131" s="51"/>
      <c r="P131" s="266"/>
      <c r="Q131" s="14"/>
      <c r="R131" s="14"/>
      <c r="T131" s="14"/>
    </row>
    <row r="132" spans="1:20" s="62" customFormat="1" x14ac:dyDescent="0.2">
      <c r="A132" s="50"/>
      <c r="I132" s="14"/>
      <c r="J132" s="14"/>
      <c r="K132" s="14"/>
      <c r="L132" s="14"/>
      <c r="M132" s="51"/>
      <c r="P132" s="266"/>
      <c r="Q132" s="14"/>
      <c r="R132" s="14"/>
      <c r="T132" s="14"/>
    </row>
    <row r="133" spans="1:20" s="62" customFormat="1" x14ac:dyDescent="0.2">
      <c r="A133" s="50"/>
      <c r="I133" s="14"/>
      <c r="J133" s="14"/>
      <c r="K133" s="14"/>
      <c r="L133" s="14"/>
      <c r="M133" s="51"/>
      <c r="P133" s="266"/>
      <c r="Q133" s="14"/>
      <c r="R133" s="14"/>
      <c r="T133" s="14"/>
    </row>
    <row r="134" spans="1:20" s="62" customFormat="1" x14ac:dyDescent="0.2">
      <c r="A134" s="50"/>
      <c r="I134" s="14"/>
      <c r="J134" s="14"/>
      <c r="K134" s="14"/>
      <c r="L134" s="14"/>
      <c r="M134" s="51"/>
      <c r="P134" s="266"/>
      <c r="Q134" s="14"/>
      <c r="R134" s="14"/>
      <c r="T134" s="14"/>
    </row>
    <row r="135" spans="1:20" s="62" customFormat="1" x14ac:dyDescent="0.2">
      <c r="A135" s="50"/>
      <c r="I135" s="14"/>
      <c r="J135" s="14"/>
      <c r="K135" s="14"/>
      <c r="L135" s="14"/>
      <c r="M135" s="51"/>
      <c r="P135" s="266"/>
      <c r="Q135" s="14"/>
      <c r="R135" s="14"/>
      <c r="T135" s="14"/>
    </row>
    <row r="136" spans="1:20" s="62" customFormat="1" x14ac:dyDescent="0.2">
      <c r="A136" s="50"/>
      <c r="I136" s="14"/>
      <c r="J136" s="14"/>
      <c r="K136" s="14"/>
      <c r="L136" s="14"/>
      <c r="M136" s="51"/>
      <c r="P136" s="266"/>
      <c r="Q136" s="14"/>
      <c r="R136" s="14"/>
      <c r="T136" s="14"/>
    </row>
    <row r="137" spans="1:20" s="62" customFormat="1" x14ac:dyDescent="0.2">
      <c r="A137" s="50"/>
      <c r="I137" s="14"/>
      <c r="J137" s="14"/>
      <c r="K137" s="14"/>
      <c r="L137" s="14"/>
      <c r="M137" s="51"/>
      <c r="P137" s="266"/>
      <c r="Q137" s="14"/>
      <c r="R137" s="14"/>
      <c r="T137" s="14"/>
    </row>
    <row r="138" spans="1:20" s="62" customFormat="1" x14ac:dyDescent="0.2">
      <c r="A138" s="50"/>
      <c r="I138" s="14"/>
      <c r="J138" s="14"/>
      <c r="K138" s="14"/>
      <c r="L138" s="14"/>
      <c r="M138" s="51"/>
      <c r="P138" s="266"/>
      <c r="Q138" s="14"/>
      <c r="R138" s="14"/>
      <c r="T138" s="14"/>
    </row>
    <row r="139" spans="1:20" s="62" customFormat="1" x14ac:dyDescent="0.2">
      <c r="A139" s="50"/>
      <c r="I139" s="14"/>
      <c r="J139" s="14"/>
      <c r="K139" s="14"/>
      <c r="L139" s="14"/>
      <c r="M139" s="51"/>
      <c r="P139" s="266"/>
      <c r="Q139" s="14"/>
      <c r="R139" s="14"/>
      <c r="T139" s="14"/>
    </row>
    <row r="140" spans="1:20" s="62" customFormat="1" x14ac:dyDescent="0.2">
      <c r="A140" s="50"/>
      <c r="I140" s="14"/>
      <c r="J140" s="14"/>
      <c r="K140" s="14"/>
      <c r="L140" s="14"/>
      <c r="M140" s="51"/>
      <c r="P140" s="266"/>
      <c r="Q140" s="14"/>
      <c r="R140" s="14"/>
      <c r="T140" s="14"/>
    </row>
    <row r="141" spans="1:20" s="62" customFormat="1" x14ac:dyDescent="0.2">
      <c r="A141" s="50"/>
      <c r="I141" s="14"/>
      <c r="J141" s="14"/>
      <c r="K141" s="14"/>
      <c r="L141" s="14"/>
      <c r="M141" s="51"/>
      <c r="P141" s="266"/>
      <c r="Q141" s="14"/>
      <c r="R141" s="14"/>
      <c r="T141" s="14"/>
    </row>
    <row r="142" spans="1:20" s="62" customFormat="1" x14ac:dyDescent="0.2">
      <c r="A142" s="50"/>
      <c r="I142" s="14"/>
      <c r="J142" s="14"/>
      <c r="K142" s="14"/>
      <c r="L142" s="14"/>
      <c r="M142" s="51"/>
      <c r="P142" s="266"/>
      <c r="Q142" s="14"/>
      <c r="R142" s="14"/>
      <c r="T142" s="14"/>
    </row>
    <row r="143" spans="1:20" s="62" customFormat="1" x14ac:dyDescent="0.2">
      <c r="A143" s="50"/>
      <c r="I143" s="14"/>
      <c r="J143" s="14"/>
      <c r="K143" s="14"/>
      <c r="L143" s="14"/>
      <c r="M143" s="51"/>
      <c r="P143" s="266"/>
      <c r="Q143" s="14"/>
      <c r="R143" s="14"/>
      <c r="T143" s="14"/>
    </row>
    <row r="144" spans="1:20" s="62" customFormat="1" x14ac:dyDescent="0.2">
      <c r="A144" s="50"/>
      <c r="I144" s="14"/>
      <c r="J144" s="14"/>
      <c r="K144" s="14"/>
      <c r="L144" s="14"/>
      <c r="M144" s="51"/>
      <c r="P144" s="266"/>
      <c r="Q144" s="14"/>
      <c r="R144" s="14"/>
      <c r="T144" s="14"/>
    </row>
    <row r="145" spans="1:20" s="62" customFormat="1" x14ac:dyDescent="0.2">
      <c r="A145" s="50"/>
      <c r="I145" s="14"/>
      <c r="J145" s="14"/>
      <c r="K145" s="14"/>
      <c r="L145" s="14"/>
      <c r="M145" s="51"/>
      <c r="P145" s="266"/>
      <c r="Q145" s="14"/>
      <c r="R145" s="14"/>
      <c r="T145" s="14"/>
    </row>
    <row r="146" spans="1:20" s="62" customFormat="1" x14ac:dyDescent="0.2">
      <c r="A146" s="50"/>
      <c r="I146" s="14"/>
      <c r="J146" s="14"/>
      <c r="K146" s="14"/>
      <c r="L146" s="14"/>
      <c r="M146" s="51"/>
      <c r="P146" s="266"/>
      <c r="Q146" s="14"/>
      <c r="R146" s="14"/>
      <c r="T146" s="14"/>
    </row>
    <row r="147" spans="1:20" s="62" customFormat="1" x14ac:dyDescent="0.2">
      <c r="A147" s="50"/>
      <c r="I147" s="14"/>
      <c r="J147" s="14"/>
      <c r="K147" s="14"/>
      <c r="L147" s="14"/>
      <c r="M147" s="51"/>
      <c r="P147" s="266"/>
      <c r="Q147" s="14"/>
      <c r="R147" s="14"/>
      <c r="T147" s="14"/>
    </row>
    <row r="148" spans="1:20" s="62" customFormat="1" x14ac:dyDescent="0.2">
      <c r="A148" s="50"/>
      <c r="I148" s="14"/>
      <c r="J148" s="14"/>
      <c r="K148" s="14"/>
      <c r="L148" s="14"/>
      <c r="M148" s="51"/>
      <c r="P148" s="266"/>
      <c r="Q148" s="14"/>
      <c r="R148" s="14"/>
      <c r="T148" s="14"/>
    </row>
    <row r="149" spans="1:20" s="62" customFormat="1" x14ac:dyDescent="0.2">
      <c r="A149" s="50"/>
      <c r="I149" s="14"/>
      <c r="J149" s="14"/>
      <c r="K149" s="14"/>
      <c r="L149" s="14"/>
      <c r="M149" s="51"/>
      <c r="P149" s="266"/>
      <c r="Q149" s="14"/>
      <c r="R149" s="14"/>
      <c r="T149" s="14"/>
    </row>
    <row r="150" spans="1:20" s="62" customFormat="1" x14ac:dyDescent="0.2">
      <c r="A150" s="50"/>
      <c r="I150" s="14"/>
      <c r="J150" s="14"/>
      <c r="K150" s="14"/>
      <c r="L150" s="14"/>
      <c r="M150" s="51"/>
      <c r="P150" s="266"/>
      <c r="Q150" s="14"/>
      <c r="R150" s="14"/>
      <c r="T150" s="14"/>
    </row>
    <row r="151" spans="1:20" s="62" customFormat="1" x14ac:dyDescent="0.2">
      <c r="A151" s="50"/>
      <c r="I151" s="14"/>
      <c r="J151" s="14"/>
      <c r="K151" s="14"/>
      <c r="L151" s="14"/>
      <c r="M151" s="51"/>
      <c r="P151" s="266"/>
      <c r="Q151" s="14"/>
      <c r="R151" s="14"/>
      <c r="T151" s="14"/>
    </row>
    <row r="152" spans="1:20" s="62" customFormat="1" x14ac:dyDescent="0.2">
      <c r="A152" s="50"/>
      <c r="I152" s="14"/>
      <c r="J152" s="14"/>
      <c r="K152" s="14"/>
      <c r="L152" s="14"/>
      <c r="M152" s="51"/>
      <c r="P152" s="266"/>
      <c r="Q152" s="14"/>
      <c r="R152" s="14"/>
      <c r="T152" s="14"/>
    </row>
    <row r="153" spans="1:20" s="62" customFormat="1" x14ac:dyDescent="0.2">
      <c r="A153" s="50"/>
      <c r="I153" s="14"/>
      <c r="J153" s="14"/>
      <c r="K153" s="14"/>
      <c r="L153" s="14"/>
      <c r="M153" s="51"/>
      <c r="P153" s="266"/>
      <c r="Q153" s="14"/>
      <c r="R153" s="14"/>
      <c r="T153" s="14"/>
    </row>
    <row r="154" spans="1:20" s="62" customFormat="1" x14ac:dyDescent="0.2">
      <c r="A154" s="50"/>
      <c r="I154" s="14"/>
      <c r="J154" s="14"/>
      <c r="K154" s="14"/>
      <c r="L154" s="14"/>
      <c r="M154" s="51"/>
      <c r="P154" s="266"/>
      <c r="Q154" s="14"/>
      <c r="R154" s="14"/>
      <c r="T154" s="14"/>
    </row>
    <row r="155" spans="1:20" s="62" customFormat="1" x14ac:dyDescent="0.2">
      <c r="A155" s="50"/>
      <c r="I155" s="14"/>
      <c r="J155" s="14"/>
      <c r="K155" s="14"/>
      <c r="L155" s="14"/>
      <c r="M155" s="51"/>
      <c r="P155" s="266"/>
      <c r="Q155" s="14"/>
      <c r="R155" s="14"/>
      <c r="T155" s="14"/>
    </row>
    <row r="156" spans="1:20" s="62" customFormat="1" x14ac:dyDescent="0.2">
      <c r="A156" s="50"/>
      <c r="I156" s="14"/>
      <c r="J156" s="14"/>
      <c r="K156" s="14"/>
      <c r="L156" s="14"/>
      <c r="M156" s="51"/>
      <c r="P156" s="266"/>
      <c r="Q156" s="14"/>
      <c r="R156" s="14"/>
      <c r="T156" s="14"/>
    </row>
    <row r="157" spans="1:20" s="62" customFormat="1" x14ac:dyDescent="0.2">
      <c r="A157" s="50"/>
      <c r="I157" s="14"/>
      <c r="J157" s="14"/>
      <c r="K157" s="14"/>
      <c r="L157" s="14"/>
      <c r="M157" s="51"/>
      <c r="P157" s="266"/>
      <c r="Q157" s="14"/>
      <c r="R157" s="14"/>
      <c r="T157" s="14"/>
    </row>
    <row r="158" spans="1:20" s="62" customFormat="1" x14ac:dyDescent="0.2">
      <c r="A158" s="50"/>
      <c r="I158" s="14"/>
      <c r="J158" s="14"/>
      <c r="K158" s="14"/>
      <c r="L158" s="14"/>
      <c r="M158" s="51"/>
      <c r="P158" s="266"/>
      <c r="Q158" s="14"/>
      <c r="R158" s="14"/>
      <c r="T158" s="14"/>
    </row>
    <row r="159" spans="1:20" s="62" customFormat="1" x14ac:dyDescent="0.2">
      <c r="A159" s="50"/>
      <c r="I159" s="14"/>
      <c r="J159" s="14"/>
      <c r="K159" s="14"/>
      <c r="L159" s="14"/>
      <c r="M159" s="51"/>
      <c r="P159" s="266"/>
      <c r="Q159" s="14"/>
      <c r="R159" s="14"/>
      <c r="T159" s="14"/>
    </row>
    <row r="160" spans="1:20" s="62" customFormat="1" x14ac:dyDescent="0.2">
      <c r="A160" s="50"/>
      <c r="I160" s="14"/>
      <c r="J160" s="14"/>
      <c r="K160" s="14"/>
      <c r="L160" s="14"/>
      <c r="M160" s="51"/>
      <c r="P160" s="266"/>
      <c r="Q160" s="14"/>
      <c r="R160" s="14"/>
      <c r="T160" s="14"/>
    </row>
    <row r="161" spans="1:20" s="62" customFormat="1" x14ac:dyDescent="0.2">
      <c r="A161" s="50"/>
      <c r="I161" s="14"/>
      <c r="J161" s="14"/>
      <c r="K161" s="14"/>
      <c r="L161" s="14"/>
      <c r="M161" s="51"/>
      <c r="P161" s="266"/>
      <c r="Q161" s="14"/>
      <c r="R161" s="14"/>
      <c r="T161" s="14"/>
    </row>
    <row r="162" spans="1:20" s="62" customFormat="1" x14ac:dyDescent="0.2">
      <c r="A162" s="50"/>
      <c r="I162" s="14"/>
      <c r="J162" s="14"/>
      <c r="K162" s="14"/>
      <c r="L162" s="14"/>
      <c r="M162" s="51"/>
      <c r="P162" s="266"/>
      <c r="Q162" s="14"/>
      <c r="R162" s="14"/>
      <c r="T162" s="14"/>
    </row>
    <row r="163" spans="1:20" s="62" customFormat="1" x14ac:dyDescent="0.2">
      <c r="A163" s="50"/>
      <c r="I163" s="14"/>
      <c r="J163" s="14"/>
      <c r="K163" s="14"/>
      <c r="L163" s="14"/>
      <c r="M163" s="51"/>
      <c r="P163" s="266"/>
      <c r="Q163" s="14"/>
      <c r="R163" s="14"/>
      <c r="T163" s="14"/>
    </row>
    <row r="164" spans="1:20" s="62" customFormat="1" x14ac:dyDescent="0.2">
      <c r="A164" s="50"/>
      <c r="I164" s="14"/>
      <c r="J164" s="14"/>
      <c r="K164" s="14"/>
      <c r="L164" s="14"/>
      <c r="M164" s="51"/>
      <c r="P164" s="266"/>
      <c r="Q164" s="14"/>
      <c r="R164" s="14"/>
      <c r="T164" s="14"/>
    </row>
    <row r="165" spans="1:20" s="62" customFormat="1" x14ac:dyDescent="0.2">
      <c r="A165" s="50"/>
      <c r="I165" s="14"/>
      <c r="J165" s="14"/>
      <c r="K165" s="14"/>
      <c r="L165" s="14"/>
      <c r="M165" s="51"/>
      <c r="P165" s="266"/>
      <c r="Q165" s="14"/>
      <c r="R165" s="14"/>
      <c r="T165" s="14"/>
    </row>
    <row r="166" spans="1:20" s="62" customFormat="1" x14ac:dyDescent="0.2">
      <c r="A166" s="50"/>
      <c r="I166" s="14"/>
      <c r="J166" s="14"/>
      <c r="K166" s="14"/>
      <c r="L166" s="14"/>
      <c r="M166" s="51"/>
      <c r="P166" s="266"/>
      <c r="Q166" s="14"/>
      <c r="R166" s="14"/>
      <c r="T166" s="14"/>
    </row>
    <row r="167" spans="1:20" s="62" customFormat="1" x14ac:dyDescent="0.2">
      <c r="A167" s="50"/>
      <c r="I167" s="14"/>
      <c r="J167" s="14"/>
      <c r="K167" s="14"/>
      <c r="L167" s="14"/>
      <c r="M167" s="51"/>
      <c r="P167" s="266"/>
      <c r="Q167" s="14"/>
      <c r="R167" s="14"/>
      <c r="T167" s="14"/>
    </row>
    <row r="168" spans="1:20" s="62" customFormat="1" x14ac:dyDescent="0.2">
      <c r="A168" s="50"/>
      <c r="I168" s="14"/>
      <c r="J168" s="14"/>
      <c r="K168" s="14"/>
      <c r="L168" s="14"/>
      <c r="M168" s="51"/>
      <c r="P168" s="266"/>
      <c r="Q168" s="14"/>
      <c r="R168" s="14"/>
      <c r="T168" s="14"/>
    </row>
    <row r="169" spans="1:20" s="62" customFormat="1" x14ac:dyDescent="0.2">
      <c r="A169" s="50"/>
      <c r="I169" s="14"/>
      <c r="J169" s="14"/>
      <c r="K169" s="14"/>
      <c r="L169" s="14"/>
      <c r="M169" s="51"/>
      <c r="P169" s="266"/>
      <c r="Q169" s="14"/>
      <c r="R169" s="14"/>
      <c r="T169" s="14"/>
    </row>
    <row r="170" spans="1:20" s="62" customFormat="1" x14ac:dyDescent="0.2">
      <c r="A170" s="50"/>
      <c r="I170" s="14"/>
      <c r="J170" s="14"/>
      <c r="K170" s="14"/>
      <c r="L170" s="14"/>
      <c r="M170" s="51"/>
      <c r="P170" s="266"/>
      <c r="Q170" s="14"/>
      <c r="R170" s="14"/>
      <c r="T170" s="14"/>
    </row>
    <row r="171" spans="1:20" s="62" customFormat="1" x14ac:dyDescent="0.2">
      <c r="A171" s="50"/>
      <c r="I171" s="14"/>
      <c r="J171" s="14"/>
      <c r="K171" s="14"/>
      <c r="L171" s="14"/>
      <c r="M171" s="51"/>
      <c r="P171" s="266"/>
      <c r="Q171" s="14"/>
      <c r="R171" s="14"/>
      <c r="T171" s="14"/>
    </row>
    <row r="172" spans="1:20" s="62" customFormat="1" x14ac:dyDescent="0.2">
      <c r="A172" s="50"/>
      <c r="I172" s="14"/>
      <c r="J172" s="14"/>
      <c r="K172" s="14"/>
      <c r="L172" s="14"/>
      <c r="M172" s="51"/>
      <c r="P172" s="266"/>
      <c r="Q172" s="14"/>
      <c r="R172" s="14"/>
      <c r="T172" s="14"/>
    </row>
    <row r="173" spans="1:20" s="62" customFormat="1" x14ac:dyDescent="0.2">
      <c r="A173" s="50"/>
      <c r="I173" s="14"/>
      <c r="J173" s="14"/>
      <c r="K173" s="14"/>
      <c r="L173" s="14"/>
      <c r="M173" s="51"/>
      <c r="P173" s="266"/>
      <c r="Q173" s="14"/>
      <c r="R173" s="14"/>
      <c r="T173" s="14"/>
    </row>
    <row r="174" spans="1:20" s="62" customFormat="1" x14ac:dyDescent="0.2">
      <c r="A174" s="50"/>
      <c r="I174" s="14"/>
      <c r="J174" s="14"/>
      <c r="K174" s="14"/>
      <c r="L174" s="14"/>
      <c r="M174" s="51"/>
      <c r="P174" s="266"/>
      <c r="Q174" s="14"/>
      <c r="R174" s="14"/>
      <c r="T174" s="14"/>
    </row>
    <row r="175" spans="1:20" s="62" customFormat="1" x14ac:dyDescent="0.2">
      <c r="A175" s="50"/>
      <c r="I175" s="14"/>
      <c r="J175" s="14"/>
      <c r="K175" s="14"/>
      <c r="L175" s="14"/>
      <c r="M175" s="51"/>
      <c r="P175" s="266"/>
      <c r="Q175" s="14"/>
      <c r="R175" s="14"/>
      <c r="T175" s="14"/>
    </row>
    <row r="176" spans="1:20" s="62" customFormat="1" x14ac:dyDescent="0.2">
      <c r="A176" s="50"/>
      <c r="I176" s="14"/>
      <c r="J176" s="14"/>
      <c r="K176" s="14"/>
      <c r="L176" s="14"/>
      <c r="M176" s="51"/>
      <c r="P176" s="266"/>
      <c r="Q176" s="14"/>
      <c r="R176" s="14"/>
      <c r="T176" s="14"/>
    </row>
    <row r="177" spans="1:20" s="62" customFormat="1" x14ac:dyDescent="0.2">
      <c r="A177" s="50"/>
      <c r="I177" s="14"/>
      <c r="J177" s="14"/>
      <c r="K177" s="14"/>
      <c r="L177" s="14"/>
      <c r="M177" s="51"/>
      <c r="P177" s="266"/>
      <c r="Q177" s="14"/>
      <c r="R177" s="14"/>
      <c r="T177" s="14"/>
    </row>
    <row r="178" spans="1:20" s="62" customFormat="1" x14ac:dyDescent="0.2">
      <c r="A178" s="50"/>
      <c r="I178" s="14"/>
      <c r="J178" s="14"/>
      <c r="K178" s="14"/>
      <c r="L178" s="14"/>
      <c r="M178" s="51"/>
      <c r="P178" s="266"/>
      <c r="Q178" s="14"/>
      <c r="R178" s="14"/>
      <c r="T178" s="14"/>
    </row>
    <row r="179" spans="1:20" s="62" customFormat="1" x14ac:dyDescent="0.2">
      <c r="A179" s="50"/>
      <c r="I179" s="14"/>
      <c r="J179" s="14"/>
      <c r="K179" s="14"/>
      <c r="L179" s="14"/>
      <c r="M179" s="51"/>
      <c r="P179" s="266"/>
      <c r="Q179" s="14"/>
      <c r="R179" s="14"/>
      <c r="T179" s="14"/>
    </row>
    <row r="180" spans="1:20" s="62" customFormat="1" x14ac:dyDescent="0.2">
      <c r="A180" s="50"/>
      <c r="I180" s="14"/>
      <c r="J180" s="14"/>
      <c r="K180" s="14"/>
      <c r="L180" s="14"/>
      <c r="M180" s="51"/>
      <c r="P180" s="266"/>
      <c r="Q180" s="14"/>
      <c r="R180" s="14"/>
      <c r="T180" s="14"/>
    </row>
    <row r="181" spans="1:20" s="62" customFormat="1" x14ac:dyDescent="0.2">
      <c r="A181" s="50"/>
      <c r="I181" s="14"/>
      <c r="J181" s="14"/>
      <c r="K181" s="14"/>
      <c r="L181" s="14"/>
      <c r="M181" s="51"/>
      <c r="P181" s="266"/>
      <c r="Q181" s="14"/>
      <c r="R181" s="14"/>
      <c r="T181" s="14"/>
    </row>
    <row r="182" spans="1:20" s="62" customFormat="1" x14ac:dyDescent="0.2">
      <c r="A182" s="50"/>
      <c r="I182" s="14"/>
      <c r="J182" s="14"/>
      <c r="K182" s="14"/>
      <c r="L182" s="14"/>
      <c r="M182" s="51"/>
      <c r="P182" s="266"/>
      <c r="Q182" s="14"/>
      <c r="R182" s="14"/>
      <c r="T182" s="14"/>
    </row>
    <row r="183" spans="1:20" s="62" customFormat="1" x14ac:dyDescent="0.2">
      <c r="A183" s="50"/>
      <c r="I183" s="14"/>
      <c r="J183" s="14"/>
      <c r="K183" s="14"/>
      <c r="L183" s="14"/>
      <c r="M183" s="51"/>
      <c r="P183" s="266"/>
      <c r="Q183" s="14"/>
      <c r="R183" s="14"/>
      <c r="T183" s="14"/>
    </row>
    <row r="184" spans="1:20" x14ac:dyDescent="0.2">
      <c r="J184" s="14"/>
      <c r="K184" s="14"/>
      <c r="L184" s="14"/>
      <c r="P184" s="266"/>
      <c r="Q184" s="14"/>
      <c r="R184" s="14"/>
      <c r="S184" s="62"/>
      <c r="T184" s="14"/>
    </row>
    <row r="185" spans="1:20" x14ac:dyDescent="0.2">
      <c r="Q185" s="14"/>
    </row>
  </sheetData>
  <mergeCells count="8">
    <mergeCell ref="Q10:Q11"/>
    <mergeCell ref="N10:N11"/>
    <mergeCell ref="E95:M95"/>
    <mergeCell ref="E96:M96"/>
    <mergeCell ref="A10:A11"/>
    <mergeCell ref="B10:B11"/>
    <mergeCell ref="C10:C11"/>
    <mergeCell ref="D10:L10"/>
  </mergeCells>
  <printOptions horizontalCentered="1" vertic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AC186"/>
  <sheetViews>
    <sheetView topLeftCell="A45" zoomScaleNormal="100" zoomScaleSheetLayoutView="100" workbookViewId="0">
      <selection activeCell="C67" sqref="C67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5.42578125" style="15" customWidth="1"/>
    <col min="9" max="12" width="6" style="78" customWidth="1"/>
    <col min="13" max="13" width="9.140625" style="51"/>
    <col min="14" max="14" width="0" style="15" hidden="1" customWidth="1"/>
    <col min="15" max="15" width="3.85546875" style="15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23" width="9.140625" style="15"/>
    <col min="24" max="24" width="4.85546875" style="15" customWidth="1"/>
    <col min="25" max="25" width="5.28515625" style="15" customWidth="1"/>
    <col min="26" max="26" width="5.7109375" style="15" customWidth="1"/>
    <col min="27" max="27" width="4.5703125" style="15" customWidth="1"/>
    <col min="28" max="28" width="5.42578125" style="15" customWidth="1"/>
    <col min="29" max="29" width="6" style="78" customWidth="1"/>
    <col min="30" max="16384" width="9.140625" style="15"/>
  </cols>
  <sheetData>
    <row r="6" spans="1:29" ht="13.5" thickBot="1" x14ac:dyDescent="0.25">
      <c r="J6" s="100"/>
      <c r="K6" s="100"/>
      <c r="L6" s="100"/>
    </row>
    <row r="7" spans="1:29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P7" s="256"/>
      <c r="Q7" s="84"/>
      <c r="S7" s="84"/>
      <c r="U7" s="84"/>
      <c r="X7" s="98"/>
      <c r="Y7" s="98"/>
      <c r="Z7" s="98"/>
      <c r="AA7" s="98"/>
      <c r="AB7" s="98"/>
      <c r="AC7" s="103"/>
    </row>
    <row r="8" spans="1:29" s="83" customFormat="1" ht="14.1" customHeight="1" x14ac:dyDescent="0.3">
      <c r="A8" s="104" t="s">
        <v>138</v>
      </c>
      <c r="I8" s="84"/>
      <c r="J8" s="84"/>
      <c r="K8" s="84"/>
      <c r="L8" s="84"/>
      <c r="M8" s="201"/>
      <c r="P8" s="256"/>
      <c r="Q8" s="84"/>
      <c r="S8" s="84"/>
      <c r="U8" s="84"/>
      <c r="AC8" s="84"/>
    </row>
    <row r="9" spans="1:29" s="85" customFormat="1" ht="14.1" customHeight="1" x14ac:dyDescent="0.25">
      <c r="A9" s="104" t="s">
        <v>68</v>
      </c>
      <c r="I9" s="86"/>
      <c r="J9" s="86"/>
      <c r="K9" s="86"/>
      <c r="L9" s="86"/>
      <c r="M9" s="202"/>
      <c r="P9" s="257"/>
      <c r="Q9" s="86"/>
      <c r="S9" s="86"/>
      <c r="U9" s="86"/>
      <c r="AC9" s="86"/>
    </row>
    <row r="10" spans="1:29" s="1" customFormat="1" ht="38.2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68" t="s">
        <v>3</v>
      </c>
      <c r="P10" s="258" t="s">
        <v>5</v>
      </c>
      <c r="Q10" s="268" t="s">
        <v>129</v>
      </c>
      <c r="R10" s="223"/>
      <c r="X10" s="1" t="s">
        <v>139</v>
      </c>
    </row>
    <row r="11" spans="1:29" s="1" customFormat="1" ht="12" customHeight="1" x14ac:dyDescent="0.2">
      <c r="A11" s="272"/>
      <c r="B11" s="272"/>
      <c r="C11" s="268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3"/>
      <c r="S11" s="1" t="s">
        <v>82</v>
      </c>
      <c r="U11" s="1" t="s">
        <v>83</v>
      </c>
      <c r="X11" s="199" t="s">
        <v>9</v>
      </c>
      <c r="Y11" s="199" t="s">
        <v>10</v>
      </c>
      <c r="Z11" s="199" t="s">
        <v>11</v>
      </c>
      <c r="AA11" s="199" t="s">
        <v>12</v>
      </c>
      <c r="AB11" s="199" t="s">
        <v>8</v>
      </c>
      <c r="AC11" s="199" t="s">
        <v>13</v>
      </c>
    </row>
    <row r="12" spans="1:29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  <c r="X12" s="3"/>
      <c r="Y12" s="3"/>
      <c r="Z12" s="3"/>
      <c r="AA12" s="3"/>
      <c r="AB12" s="3"/>
      <c r="AC12" s="3"/>
    </row>
    <row r="13" spans="1:29" s="9" customFormat="1" ht="12" customHeight="1" x14ac:dyDescent="0.2">
      <c r="A13" s="8">
        <v>1</v>
      </c>
      <c r="B13" s="4" t="s">
        <v>15</v>
      </c>
      <c r="C13" s="5" t="s">
        <v>16</v>
      </c>
      <c r="D13" s="6">
        <v>16</v>
      </c>
      <c r="E13" s="6">
        <v>16</v>
      </c>
      <c r="F13" s="6"/>
      <c r="G13" s="110"/>
      <c r="H13" s="7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234"/>
      <c r="S13" s="158" t="s">
        <v>84</v>
      </c>
      <c r="U13" s="160" t="s">
        <v>98</v>
      </c>
      <c r="X13" s="6">
        <v>16</v>
      </c>
      <c r="Y13" s="6">
        <v>16</v>
      </c>
      <c r="Z13" s="6"/>
      <c r="AA13" s="110"/>
      <c r="AB13" s="7"/>
      <c r="AC13" s="179"/>
    </row>
    <row r="14" spans="1:29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16</v>
      </c>
      <c r="E14" s="12">
        <v>16</v>
      </c>
      <c r="F14" s="12"/>
      <c r="G14" s="110"/>
      <c r="H14" s="7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234"/>
      <c r="S14" s="158" t="s">
        <v>84</v>
      </c>
      <c r="U14" s="160" t="s">
        <v>98</v>
      </c>
      <c r="X14" s="12">
        <v>16</v>
      </c>
      <c r="Y14" s="12">
        <v>16</v>
      </c>
      <c r="Z14" s="12"/>
      <c r="AA14" s="110"/>
      <c r="AB14" s="7"/>
      <c r="AC14" s="179"/>
    </row>
    <row r="15" spans="1:29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8</v>
      </c>
      <c r="E15" s="12">
        <v>8</v>
      </c>
      <c r="F15" s="12"/>
      <c r="G15" s="110"/>
      <c r="H15" s="7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130</v>
      </c>
      <c r="R15" s="234"/>
      <c r="S15" s="159"/>
      <c r="U15" s="160" t="s">
        <v>98</v>
      </c>
      <c r="X15" s="12">
        <v>8</v>
      </c>
      <c r="Y15" s="12">
        <v>8</v>
      </c>
      <c r="Z15" s="12"/>
      <c r="AA15" s="110"/>
      <c r="AB15" s="7"/>
      <c r="AC15" s="179"/>
    </row>
    <row r="16" spans="1:29" s="9" customFormat="1" ht="12" customHeight="1" x14ac:dyDescent="0.2">
      <c r="A16" s="8">
        <v>4</v>
      </c>
      <c r="B16" s="4" t="s">
        <v>19</v>
      </c>
      <c r="C16" s="5" t="s">
        <v>20</v>
      </c>
      <c r="D16" s="6">
        <v>8</v>
      </c>
      <c r="E16" s="6">
        <v>8</v>
      </c>
      <c r="F16" s="6"/>
      <c r="G16" s="110"/>
      <c r="H16" s="7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130</v>
      </c>
      <c r="R16" s="234"/>
      <c r="S16" s="158" t="s">
        <v>84</v>
      </c>
      <c r="U16" s="160" t="s">
        <v>98</v>
      </c>
      <c r="X16" s="6">
        <v>8</v>
      </c>
      <c r="Y16" s="6">
        <v>8</v>
      </c>
      <c r="Z16" s="6"/>
      <c r="AA16" s="110"/>
      <c r="AB16" s="7"/>
      <c r="AC16" s="179"/>
    </row>
    <row r="17" spans="1:29" s="9" customFormat="1" ht="12" customHeight="1" x14ac:dyDescent="0.2">
      <c r="A17" s="8">
        <v>5</v>
      </c>
      <c r="B17" s="4" t="s">
        <v>21</v>
      </c>
      <c r="C17" s="5" t="s">
        <v>16</v>
      </c>
      <c r="D17" s="6">
        <v>16</v>
      </c>
      <c r="E17" s="6">
        <v>8</v>
      </c>
      <c r="F17" s="6">
        <v>16</v>
      </c>
      <c r="G17" s="110"/>
      <c r="H17" s="7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131</v>
      </c>
      <c r="R17" s="234"/>
      <c r="S17" s="158" t="s">
        <v>84</v>
      </c>
      <c r="U17" s="165" t="s">
        <v>99</v>
      </c>
      <c r="X17" s="6">
        <v>16</v>
      </c>
      <c r="Y17" s="6">
        <v>8</v>
      </c>
      <c r="Z17" s="6">
        <v>16</v>
      </c>
      <c r="AA17" s="110"/>
      <c r="AB17" s="7"/>
      <c r="AC17" s="179"/>
    </row>
    <row r="18" spans="1:29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8</v>
      </c>
      <c r="E18" s="18"/>
      <c r="F18" s="18"/>
      <c r="G18" s="92">
        <v>16</v>
      </c>
      <c r="H18" s="19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130</v>
      </c>
      <c r="R18" s="234"/>
      <c r="S18" s="158" t="s">
        <v>84</v>
      </c>
      <c r="U18" s="160" t="s">
        <v>98</v>
      </c>
      <c r="X18" s="181">
        <v>8</v>
      </c>
      <c r="Y18" s="181"/>
      <c r="Z18" s="181"/>
      <c r="AA18" s="92">
        <v>16</v>
      </c>
      <c r="AB18" s="19"/>
      <c r="AC18" s="181"/>
    </row>
    <row r="19" spans="1:29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8</v>
      </c>
      <c r="E19" s="30"/>
      <c r="F19" s="30">
        <v>16</v>
      </c>
      <c r="G19" s="63"/>
      <c r="H19" s="19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131</v>
      </c>
      <c r="R19" s="234"/>
      <c r="S19" s="158"/>
      <c r="U19" s="165" t="s">
        <v>99</v>
      </c>
      <c r="X19" s="30"/>
      <c r="Y19" s="30"/>
      <c r="Z19" s="30"/>
      <c r="AA19" s="182"/>
      <c r="AB19" s="19"/>
      <c r="AC19" s="181"/>
    </row>
    <row r="20" spans="1:29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5"/>
      <c r="G20" s="107"/>
      <c r="H20" s="6"/>
      <c r="I20" s="8"/>
      <c r="J20" s="179">
        <v>4</v>
      </c>
      <c r="K20" s="179">
        <f t="shared" si="0"/>
        <v>11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132</v>
      </c>
      <c r="R20" s="234"/>
      <c r="S20" s="158" t="s">
        <v>84</v>
      </c>
      <c r="U20" s="169" t="s">
        <v>101</v>
      </c>
      <c r="X20" s="5">
        <v>10</v>
      </c>
      <c r="Y20" s="5"/>
      <c r="Z20" s="5"/>
      <c r="AA20" s="107"/>
      <c r="AB20" s="6"/>
      <c r="AC20" s="179"/>
    </row>
    <row r="21" spans="1:29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16</v>
      </c>
      <c r="F21" s="58"/>
      <c r="G21" s="111"/>
      <c r="H21" s="7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133</v>
      </c>
      <c r="R21" s="234"/>
      <c r="S21" s="159"/>
      <c r="U21" s="161" t="s">
        <v>97</v>
      </c>
      <c r="X21" s="58"/>
      <c r="Y21" s="58">
        <v>16</v>
      </c>
      <c r="Z21" s="58"/>
      <c r="AA21" s="111"/>
      <c r="AB21" s="7"/>
      <c r="AC21" s="179"/>
    </row>
    <row r="22" spans="1:29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16</v>
      </c>
      <c r="F22" s="18"/>
      <c r="G22" s="92"/>
      <c r="H22" s="19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234"/>
      <c r="S22" s="159"/>
      <c r="U22" s="161" t="s">
        <v>97</v>
      </c>
      <c r="X22" s="181"/>
      <c r="Y22" s="181">
        <v>16</v>
      </c>
      <c r="Z22" s="181"/>
      <c r="AA22" s="92"/>
      <c r="AB22" s="19"/>
      <c r="AC22" s="181"/>
    </row>
    <row r="23" spans="1:29" s="9" customFormat="1" ht="12" customHeight="1" x14ac:dyDescent="0.2">
      <c r="A23" s="132"/>
      <c r="B23" s="60" t="str">
        <f>CONCATENATE("Razem        ",SUM(D23:I23))</f>
        <v>Razem        226</v>
      </c>
      <c r="C23" s="61"/>
      <c r="D23" s="61">
        <f t="shared" ref="D23:I23" si="3">SUM(D13:D22)</f>
        <v>90</v>
      </c>
      <c r="E23" s="61">
        <f t="shared" si="3"/>
        <v>88</v>
      </c>
      <c r="F23" s="61">
        <f t="shared" si="3"/>
        <v>32</v>
      </c>
      <c r="G23" s="93">
        <f t="shared" si="3"/>
        <v>16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484</v>
      </c>
      <c r="L23" s="61">
        <f>SUM(L13:L22)</f>
        <v>66</v>
      </c>
      <c r="M23" s="227">
        <f>SUM(M13:M22)</f>
        <v>30</v>
      </c>
      <c r="N23" s="97">
        <f>SUM(D23:I23)</f>
        <v>226</v>
      </c>
      <c r="P23" s="262">
        <f>SUM(P13:P22)</f>
        <v>10</v>
      </c>
      <c r="Q23" s="7"/>
      <c r="R23" s="235"/>
      <c r="S23" s="159"/>
      <c r="X23" s="61">
        <f t="shared" ref="X23:AC23" si="4">SUM(X13:X22)</f>
        <v>82</v>
      </c>
      <c r="Y23" s="61">
        <f t="shared" si="4"/>
        <v>88</v>
      </c>
      <c r="Z23" s="61">
        <f t="shared" si="4"/>
        <v>16</v>
      </c>
      <c r="AA23" s="93">
        <f t="shared" si="4"/>
        <v>16</v>
      </c>
      <c r="AB23" s="61">
        <f t="shared" si="4"/>
        <v>0</v>
      </c>
      <c r="AC23" s="61">
        <f t="shared" si="4"/>
        <v>0</v>
      </c>
    </row>
    <row r="24" spans="1:29" s="62" customFormat="1" ht="12" customHeight="1" x14ac:dyDescent="0.3">
      <c r="A24" s="134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9"/>
      <c r="S24" s="14"/>
      <c r="U24" s="14"/>
      <c r="X24" s="55"/>
      <c r="Y24" s="55"/>
      <c r="Z24" s="55"/>
      <c r="AA24" s="55"/>
      <c r="AB24" s="55"/>
      <c r="AC24" s="55"/>
    </row>
    <row r="25" spans="1:29" s="62" customFormat="1" ht="12" customHeight="1" x14ac:dyDescent="0.2">
      <c r="A25" s="133">
        <v>1</v>
      </c>
      <c r="B25" s="16" t="s">
        <v>24</v>
      </c>
      <c r="C25" s="17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O25" s="9"/>
      <c r="P25" s="261">
        <f>ROUND((L25/25+(L25*K25/SUM(D25:I25))/25),0)</f>
        <v>1</v>
      </c>
      <c r="Q25" s="181" t="s">
        <v>130</v>
      </c>
      <c r="R25" s="234"/>
      <c r="S25" s="158" t="s">
        <v>84</v>
      </c>
      <c r="U25" s="163" t="s">
        <v>98</v>
      </c>
      <c r="X25" s="181">
        <v>8</v>
      </c>
      <c r="Y25" s="181"/>
      <c r="Z25" s="6">
        <v>16</v>
      </c>
      <c r="AA25" s="181"/>
      <c r="AB25" s="19"/>
      <c r="AC25" s="181"/>
    </row>
    <row r="26" spans="1:29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16</v>
      </c>
      <c r="E26" s="6">
        <v>16</v>
      </c>
      <c r="F26" s="6"/>
      <c r="G26" s="7"/>
      <c r="H26" s="7"/>
      <c r="I26" s="8"/>
      <c r="J26" s="22">
        <v>8</v>
      </c>
      <c r="K26" s="179">
        <f t="shared" ref="K26:K32" si="5">M26*25-(D26+E26+F26+G26+H26+I26+J26)</f>
        <v>85</v>
      </c>
      <c r="L26" s="179">
        <f t="shared" ref="L26:L31" si="6">IF(D26=16,12,6)</f>
        <v>12</v>
      </c>
      <c r="M26" s="224">
        <v>5</v>
      </c>
      <c r="N26" s="4"/>
      <c r="O26" s="9"/>
      <c r="P26" s="261">
        <f t="shared" ref="P26:P33" si="7">ROUND((L26/25+(L26*K26/SUM(D26:I26))/25),0)</f>
        <v>2</v>
      </c>
      <c r="Q26" s="22" t="s">
        <v>130</v>
      </c>
      <c r="R26" s="234"/>
      <c r="S26" s="158" t="s">
        <v>84</v>
      </c>
      <c r="U26" s="164" t="s">
        <v>98</v>
      </c>
      <c r="X26" s="6">
        <v>16</v>
      </c>
      <c r="Y26" s="6">
        <v>16</v>
      </c>
      <c r="Z26" s="6"/>
      <c r="AA26" s="7"/>
      <c r="AB26" s="7"/>
      <c r="AC26" s="179"/>
    </row>
    <row r="27" spans="1:29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5"/>
        <v>45</v>
      </c>
      <c r="L27" s="179">
        <f t="shared" si="6"/>
        <v>6</v>
      </c>
      <c r="M27" s="224">
        <v>3</v>
      </c>
      <c r="N27" s="26"/>
      <c r="P27" s="261">
        <f t="shared" si="7"/>
        <v>1</v>
      </c>
      <c r="Q27" s="181" t="s">
        <v>130</v>
      </c>
      <c r="R27" s="234"/>
      <c r="S27" s="158" t="s">
        <v>84</v>
      </c>
      <c r="U27" s="163" t="s">
        <v>98</v>
      </c>
      <c r="X27" s="181">
        <v>8</v>
      </c>
      <c r="Y27" s="181"/>
      <c r="Z27" s="181"/>
      <c r="AA27" s="6">
        <v>16</v>
      </c>
      <c r="AB27" s="19"/>
      <c r="AC27" s="181"/>
    </row>
    <row r="28" spans="1:29" s="62" customFormat="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5"/>
        <v>45</v>
      </c>
      <c r="L28" s="179">
        <f t="shared" si="6"/>
        <v>6</v>
      </c>
      <c r="M28" s="224">
        <v>3</v>
      </c>
      <c r="N28" s="25"/>
      <c r="P28" s="261">
        <f t="shared" si="7"/>
        <v>1</v>
      </c>
      <c r="Q28" s="181" t="s">
        <v>130</v>
      </c>
      <c r="R28" s="234"/>
      <c r="S28" s="158" t="s">
        <v>84</v>
      </c>
      <c r="U28" s="163" t="s">
        <v>98</v>
      </c>
      <c r="X28" s="181"/>
      <c r="Y28" s="181"/>
      <c r="Z28" s="181"/>
      <c r="AA28" s="6"/>
      <c r="AB28" s="19"/>
      <c r="AC28" s="181"/>
    </row>
    <row r="29" spans="1:29" s="62" customFormat="1" ht="12" customHeight="1" x14ac:dyDescent="0.2">
      <c r="A29" s="18">
        <v>5</v>
      </c>
      <c r="B29" s="24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5"/>
        <v>87</v>
      </c>
      <c r="L29" s="179">
        <f t="shared" si="6"/>
        <v>12</v>
      </c>
      <c r="M29" s="224">
        <v>5</v>
      </c>
      <c r="N29" s="24"/>
      <c r="P29" s="261">
        <f t="shared" si="7"/>
        <v>2</v>
      </c>
      <c r="Q29" s="181" t="s">
        <v>131</v>
      </c>
      <c r="R29" s="234"/>
      <c r="S29" s="158" t="s">
        <v>84</v>
      </c>
      <c r="U29" s="14" t="s">
        <v>99</v>
      </c>
      <c r="X29" s="6">
        <v>16</v>
      </c>
      <c r="Y29" s="181"/>
      <c r="Z29" s="6">
        <v>16</v>
      </c>
      <c r="AA29" s="181"/>
      <c r="AB29" s="19"/>
      <c r="AC29" s="181"/>
    </row>
    <row r="30" spans="1:29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5"/>
        <v>70</v>
      </c>
      <c r="L30" s="179">
        <f t="shared" si="6"/>
        <v>6</v>
      </c>
      <c r="M30" s="224">
        <v>4</v>
      </c>
      <c r="N30" s="152"/>
      <c r="P30" s="261">
        <f t="shared" si="7"/>
        <v>1</v>
      </c>
      <c r="Q30" s="181" t="s">
        <v>131</v>
      </c>
      <c r="R30" s="234"/>
      <c r="S30" s="14"/>
      <c r="U30" s="14" t="s">
        <v>99</v>
      </c>
      <c r="X30" s="181"/>
      <c r="Y30" s="181"/>
      <c r="Z30" s="181">
        <v>16</v>
      </c>
      <c r="AA30" s="181"/>
      <c r="AB30" s="19"/>
      <c r="AC30" s="181"/>
    </row>
    <row r="31" spans="1:29" s="62" customFormat="1" ht="12" customHeight="1" x14ac:dyDescent="0.2">
      <c r="A31" s="22">
        <v>7</v>
      </c>
      <c r="B31" s="125" t="s">
        <v>45</v>
      </c>
      <c r="C31" s="5" t="s">
        <v>20</v>
      </c>
      <c r="D31" s="30">
        <v>8</v>
      </c>
      <c r="E31" s="30"/>
      <c r="F31" s="30"/>
      <c r="G31" s="6">
        <v>16</v>
      </c>
      <c r="H31" s="38"/>
      <c r="I31" s="30"/>
      <c r="J31" s="50">
        <v>6</v>
      </c>
      <c r="K31" s="179">
        <f t="shared" si="5"/>
        <v>70</v>
      </c>
      <c r="L31" s="179">
        <f t="shared" si="6"/>
        <v>6</v>
      </c>
      <c r="M31" s="247">
        <v>4</v>
      </c>
      <c r="N31" s="37"/>
      <c r="P31" s="261">
        <f t="shared" si="7"/>
        <v>1</v>
      </c>
      <c r="Q31" s="181" t="s">
        <v>131</v>
      </c>
      <c r="R31" s="234"/>
      <c r="S31" s="158" t="s">
        <v>84</v>
      </c>
      <c r="U31" s="14" t="s">
        <v>99</v>
      </c>
      <c r="X31" s="30">
        <v>8</v>
      </c>
      <c r="Y31" s="30"/>
      <c r="Z31" s="30"/>
      <c r="AA31" s="6">
        <v>16</v>
      </c>
      <c r="AB31" s="38"/>
      <c r="AC31" s="30"/>
    </row>
    <row r="32" spans="1:29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5"/>
        <v>30</v>
      </c>
      <c r="L32" s="179">
        <v>0</v>
      </c>
      <c r="M32" s="224">
        <v>2</v>
      </c>
      <c r="N32" s="27"/>
      <c r="P32" s="261">
        <f t="shared" si="7"/>
        <v>0</v>
      </c>
      <c r="Q32" s="181" t="s">
        <v>133</v>
      </c>
      <c r="R32" s="234"/>
      <c r="S32" s="14"/>
      <c r="U32" s="162" t="s">
        <v>97</v>
      </c>
      <c r="X32" s="181"/>
      <c r="Y32" s="6">
        <v>16</v>
      </c>
      <c r="Z32" s="181"/>
      <c r="AA32" s="181"/>
      <c r="AB32" s="19"/>
      <c r="AC32" s="181"/>
    </row>
    <row r="33" spans="1:29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6">
        <v>16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7"/>
        <v>0</v>
      </c>
      <c r="Q33" s="181" t="s">
        <v>133</v>
      </c>
      <c r="R33" s="234"/>
      <c r="S33" s="14"/>
      <c r="U33" s="14" t="s">
        <v>97</v>
      </c>
      <c r="X33" s="181"/>
      <c r="Y33" s="6">
        <v>16</v>
      </c>
      <c r="Z33" s="181"/>
      <c r="AA33" s="181"/>
      <c r="AB33" s="19"/>
      <c r="AC33" s="181"/>
    </row>
    <row r="34" spans="1:29" s="62" customFormat="1" ht="12" customHeight="1" x14ac:dyDescent="0.2">
      <c r="A34" s="70"/>
      <c r="B34" s="31" t="str">
        <f>CONCATENATE("Razem        ",SUM(D34:I34))</f>
        <v>Razem        216</v>
      </c>
      <c r="C34" s="32"/>
      <c r="D34" s="53">
        <f t="shared" ref="D34:I34" si="8">SUM(D25:D33)</f>
        <v>72</v>
      </c>
      <c r="E34" s="53">
        <f t="shared" si="8"/>
        <v>48</v>
      </c>
      <c r="F34" s="53">
        <f t="shared" si="8"/>
        <v>48</v>
      </c>
      <c r="G34" s="53">
        <f t="shared" si="8"/>
        <v>48</v>
      </c>
      <c r="H34" s="53">
        <f t="shared" si="8"/>
        <v>0</v>
      </c>
      <c r="I34" s="53">
        <f t="shared" si="8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53">
        <f>SUM(M25:M33)</f>
        <v>30</v>
      </c>
      <c r="N34" s="60">
        <f>SUM(D34:I34)</f>
        <v>216</v>
      </c>
      <c r="P34" s="262">
        <f>SUM(P25:P33)</f>
        <v>9</v>
      </c>
      <c r="Q34" s="181"/>
      <c r="R34" s="235"/>
      <c r="S34" s="14"/>
      <c r="U34" s="14"/>
      <c r="X34" s="53">
        <f t="shared" ref="X34:AC34" si="9">SUM(X25:X33)</f>
        <v>56</v>
      </c>
      <c r="Y34" s="53">
        <f t="shared" si="9"/>
        <v>48</v>
      </c>
      <c r="Z34" s="53">
        <f t="shared" si="9"/>
        <v>48</v>
      </c>
      <c r="AA34" s="53">
        <f t="shared" si="9"/>
        <v>32</v>
      </c>
      <c r="AB34" s="53">
        <f t="shared" si="9"/>
        <v>0</v>
      </c>
      <c r="AC34" s="53">
        <f t="shared" si="9"/>
        <v>0</v>
      </c>
    </row>
    <row r="35" spans="1:29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9"/>
      <c r="S35" s="14"/>
      <c r="U35" s="14"/>
      <c r="X35" s="35"/>
      <c r="AC35" s="14"/>
    </row>
    <row r="36" spans="1:29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8</v>
      </c>
      <c r="E36" s="30"/>
      <c r="F36" s="6">
        <v>16</v>
      </c>
      <c r="G36" s="30"/>
      <c r="H36" s="30"/>
      <c r="I36" s="30"/>
      <c r="J36" s="181">
        <v>8</v>
      </c>
      <c r="K36" s="179">
        <f>M36*25-(D36+E36+F36+G36+H36+I36+J36)</f>
        <v>68</v>
      </c>
      <c r="L36" s="179">
        <f>IF(D36=16,12,6)</f>
        <v>6</v>
      </c>
      <c r="M36" s="240">
        <v>4</v>
      </c>
      <c r="N36" s="36"/>
      <c r="P36" s="261">
        <f>ROUND((L36/25+(L36*K36/SUM(D36:I36))/25),0)</f>
        <v>1</v>
      </c>
      <c r="Q36" s="181" t="s">
        <v>131</v>
      </c>
      <c r="R36" s="234"/>
      <c r="S36" s="158" t="s">
        <v>84</v>
      </c>
      <c r="U36" s="166" t="s">
        <v>99</v>
      </c>
      <c r="X36" s="30"/>
      <c r="Y36" s="30"/>
      <c r="Z36" s="6"/>
      <c r="AA36" s="30"/>
      <c r="AB36" s="30"/>
      <c r="AC36" s="30"/>
    </row>
    <row r="37" spans="1:29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8</v>
      </c>
      <c r="E37" s="30"/>
      <c r="F37" s="6">
        <v>16</v>
      </c>
      <c r="G37" s="30"/>
      <c r="H37" s="30"/>
      <c r="I37" s="30"/>
      <c r="J37" s="181">
        <v>8</v>
      </c>
      <c r="K37" s="179">
        <f t="shared" ref="K37:K45" si="10">M37*25-(D37+E37+F37+G37+H37+I37+J37)</f>
        <v>43</v>
      </c>
      <c r="L37" s="179">
        <f t="shared" ref="L37:L44" si="11">IF(D37=16,12,6)</f>
        <v>6</v>
      </c>
      <c r="M37" s="240">
        <v>3</v>
      </c>
      <c r="N37" s="37"/>
      <c r="P37" s="261">
        <f t="shared" ref="P37:P45" si="12">ROUND((L37/25+(L37*K37/SUM(D37:I37))/25),0)</f>
        <v>1</v>
      </c>
      <c r="Q37" s="181" t="s">
        <v>131</v>
      </c>
      <c r="R37" s="234"/>
      <c r="S37" s="158" t="s">
        <v>84</v>
      </c>
      <c r="U37" s="166" t="s">
        <v>99</v>
      </c>
      <c r="X37" s="30"/>
      <c r="Y37" s="30"/>
      <c r="Z37" s="6"/>
      <c r="AA37" s="30"/>
      <c r="AB37" s="30"/>
      <c r="AC37" s="30"/>
    </row>
    <row r="38" spans="1:29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8</v>
      </c>
      <c r="E38" s="30"/>
      <c r="F38" s="30"/>
      <c r="G38" s="6">
        <v>16</v>
      </c>
      <c r="H38" s="30"/>
      <c r="I38" s="30"/>
      <c r="J38" s="181">
        <v>6</v>
      </c>
      <c r="K38" s="179">
        <f t="shared" si="10"/>
        <v>45</v>
      </c>
      <c r="L38" s="179">
        <f t="shared" si="11"/>
        <v>6</v>
      </c>
      <c r="M38" s="240">
        <v>3</v>
      </c>
      <c r="N38" s="37"/>
      <c r="P38" s="261">
        <f t="shared" si="12"/>
        <v>1</v>
      </c>
      <c r="Q38" s="181" t="s">
        <v>130</v>
      </c>
      <c r="R38" s="234"/>
      <c r="S38" s="158" t="s">
        <v>84</v>
      </c>
      <c r="U38" s="163" t="s">
        <v>98</v>
      </c>
      <c r="X38" s="30"/>
      <c r="Y38" s="30"/>
      <c r="Z38" s="30"/>
      <c r="AA38" s="6"/>
      <c r="AB38" s="30"/>
      <c r="AC38" s="30"/>
    </row>
    <row r="39" spans="1:29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8</v>
      </c>
      <c r="E39" s="30"/>
      <c r="F39" s="6">
        <v>16</v>
      </c>
      <c r="G39" s="30"/>
      <c r="H39" s="30"/>
      <c r="I39" s="30"/>
      <c r="J39" s="181">
        <v>6</v>
      </c>
      <c r="K39" s="179">
        <f t="shared" si="10"/>
        <v>45</v>
      </c>
      <c r="L39" s="179">
        <f t="shared" si="11"/>
        <v>6</v>
      </c>
      <c r="M39" s="240">
        <v>3</v>
      </c>
      <c r="N39" s="37"/>
      <c r="P39" s="261">
        <f t="shared" si="12"/>
        <v>1</v>
      </c>
      <c r="Q39" s="181" t="s">
        <v>131</v>
      </c>
      <c r="R39" s="234"/>
      <c r="S39" s="14"/>
      <c r="U39" s="166" t="s">
        <v>99</v>
      </c>
      <c r="X39" s="30">
        <v>8</v>
      </c>
      <c r="Y39" s="30"/>
      <c r="Z39" s="6">
        <v>16</v>
      </c>
      <c r="AA39" s="30"/>
      <c r="AB39" s="30"/>
      <c r="AC39" s="30"/>
    </row>
    <row r="40" spans="1:29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8</v>
      </c>
      <c r="E40" s="30"/>
      <c r="F40" s="6">
        <v>16</v>
      </c>
      <c r="G40" s="30"/>
      <c r="H40" s="30"/>
      <c r="I40" s="30"/>
      <c r="J40" s="181">
        <v>6</v>
      </c>
      <c r="K40" s="179">
        <f t="shared" si="10"/>
        <v>45</v>
      </c>
      <c r="L40" s="179">
        <f t="shared" si="11"/>
        <v>6</v>
      </c>
      <c r="M40" s="240">
        <v>3</v>
      </c>
      <c r="N40" s="37"/>
      <c r="P40" s="261">
        <f t="shared" si="12"/>
        <v>1</v>
      </c>
      <c r="Q40" s="181" t="s">
        <v>131</v>
      </c>
      <c r="R40" s="234"/>
      <c r="S40" s="14"/>
      <c r="U40" s="166" t="s">
        <v>99</v>
      </c>
      <c r="X40" s="30">
        <v>8</v>
      </c>
      <c r="Y40" s="30"/>
      <c r="Z40" s="6">
        <v>16</v>
      </c>
      <c r="AA40" s="30"/>
      <c r="AB40" s="30"/>
      <c r="AC40" s="30"/>
    </row>
    <row r="41" spans="1:29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8</v>
      </c>
      <c r="E41" s="30"/>
      <c r="F41" s="6">
        <v>16</v>
      </c>
      <c r="G41" s="30"/>
      <c r="H41" s="30"/>
      <c r="I41" s="30"/>
      <c r="J41" s="181">
        <v>8</v>
      </c>
      <c r="K41" s="179">
        <f t="shared" si="10"/>
        <v>43</v>
      </c>
      <c r="L41" s="179">
        <f t="shared" si="11"/>
        <v>6</v>
      </c>
      <c r="M41" s="240">
        <v>3</v>
      </c>
      <c r="N41" s="37"/>
      <c r="P41" s="261">
        <f t="shared" si="12"/>
        <v>1</v>
      </c>
      <c r="Q41" s="181" t="s">
        <v>131</v>
      </c>
      <c r="R41" s="234"/>
      <c r="S41" s="158" t="s">
        <v>84</v>
      </c>
      <c r="U41" s="166" t="s">
        <v>99</v>
      </c>
      <c r="X41" s="30">
        <v>8</v>
      </c>
      <c r="Y41" s="30"/>
      <c r="Z41" s="6">
        <v>16</v>
      </c>
      <c r="AA41" s="30"/>
      <c r="AB41" s="30"/>
      <c r="AC41" s="30"/>
    </row>
    <row r="42" spans="1:29" s="62" customFormat="1" ht="12" customHeight="1" x14ac:dyDescent="0.2">
      <c r="A42" s="30">
        <v>7</v>
      </c>
      <c r="B42" s="37" t="s">
        <v>59</v>
      </c>
      <c r="C42" s="5" t="s">
        <v>20</v>
      </c>
      <c r="D42" s="30">
        <v>8</v>
      </c>
      <c r="E42" s="30"/>
      <c r="F42" s="6">
        <v>16</v>
      </c>
      <c r="G42" s="30"/>
      <c r="H42" s="38"/>
      <c r="I42" s="30"/>
      <c r="J42" s="181">
        <v>6</v>
      </c>
      <c r="K42" s="179">
        <f t="shared" si="10"/>
        <v>45</v>
      </c>
      <c r="L42" s="179">
        <f t="shared" si="11"/>
        <v>6</v>
      </c>
      <c r="M42" s="240">
        <v>3</v>
      </c>
      <c r="N42" s="37"/>
      <c r="P42" s="261">
        <f t="shared" si="12"/>
        <v>1</v>
      </c>
      <c r="Q42" s="181" t="s">
        <v>131</v>
      </c>
      <c r="R42" s="234"/>
      <c r="S42" s="158" t="s">
        <v>84</v>
      </c>
      <c r="U42" s="166" t="s">
        <v>99</v>
      </c>
      <c r="X42" s="30"/>
      <c r="Y42" s="30"/>
      <c r="Z42" s="6"/>
      <c r="AA42" s="30"/>
      <c r="AB42" s="38"/>
      <c r="AC42" s="30"/>
    </row>
    <row r="43" spans="1:29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8</v>
      </c>
      <c r="E43" s="30"/>
      <c r="F43" s="6">
        <v>16</v>
      </c>
      <c r="G43" s="30"/>
      <c r="H43" s="38"/>
      <c r="I43" s="30"/>
      <c r="J43" s="181">
        <v>6</v>
      </c>
      <c r="K43" s="179">
        <f t="shared" si="10"/>
        <v>45</v>
      </c>
      <c r="L43" s="179">
        <f t="shared" si="11"/>
        <v>6</v>
      </c>
      <c r="M43" s="240">
        <v>3</v>
      </c>
      <c r="N43" s="37"/>
      <c r="P43" s="261">
        <f t="shared" si="12"/>
        <v>1</v>
      </c>
      <c r="Q43" s="181" t="s">
        <v>131</v>
      </c>
      <c r="R43" s="234"/>
      <c r="S43" s="14"/>
      <c r="U43" s="166" t="s">
        <v>99</v>
      </c>
      <c r="X43" s="30">
        <v>8</v>
      </c>
      <c r="Y43" s="30"/>
      <c r="Z43" s="6">
        <v>16</v>
      </c>
      <c r="AA43" s="30"/>
      <c r="AB43" s="38"/>
      <c r="AC43" s="30"/>
    </row>
    <row r="44" spans="1:29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8</v>
      </c>
      <c r="E44" s="30"/>
      <c r="F44" s="30"/>
      <c r="G44" s="6">
        <v>16</v>
      </c>
      <c r="H44" s="30"/>
      <c r="I44" s="30"/>
      <c r="J44" s="181">
        <v>6</v>
      </c>
      <c r="K44" s="179">
        <f t="shared" si="10"/>
        <v>45</v>
      </c>
      <c r="L44" s="179">
        <f t="shared" si="11"/>
        <v>6</v>
      </c>
      <c r="M44" s="240">
        <v>3</v>
      </c>
      <c r="N44" s="45"/>
      <c r="P44" s="261">
        <f t="shared" si="12"/>
        <v>1</v>
      </c>
      <c r="Q44" s="181" t="s">
        <v>131</v>
      </c>
      <c r="R44" s="234"/>
      <c r="S44" s="14"/>
      <c r="U44" s="166" t="s">
        <v>99</v>
      </c>
      <c r="X44" s="30">
        <v>8</v>
      </c>
      <c r="Y44" s="30"/>
      <c r="Z44" s="30"/>
      <c r="AA44" s="6">
        <v>16</v>
      </c>
      <c r="AB44" s="30"/>
      <c r="AC44" s="30"/>
    </row>
    <row r="45" spans="1:29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16</v>
      </c>
      <c r="F45" s="30"/>
      <c r="G45" s="30"/>
      <c r="H45" s="30"/>
      <c r="I45" s="30"/>
      <c r="J45" s="181">
        <v>4</v>
      </c>
      <c r="K45" s="179">
        <f t="shared" si="10"/>
        <v>30</v>
      </c>
      <c r="L45" s="190">
        <v>0</v>
      </c>
      <c r="M45" s="240">
        <v>2</v>
      </c>
      <c r="N45" s="39"/>
      <c r="P45" s="261">
        <f t="shared" si="12"/>
        <v>0</v>
      </c>
      <c r="Q45" s="181" t="s">
        <v>133</v>
      </c>
      <c r="R45" s="234"/>
      <c r="S45" s="14"/>
      <c r="U45" s="162" t="s">
        <v>97</v>
      </c>
      <c r="X45" s="30"/>
      <c r="Y45" s="30">
        <v>16</v>
      </c>
      <c r="Z45" s="30"/>
      <c r="AA45" s="30"/>
      <c r="AB45" s="30"/>
      <c r="AC45" s="30"/>
    </row>
    <row r="46" spans="1:29" s="62" customFormat="1" ht="12" customHeight="1" x14ac:dyDescent="0.2">
      <c r="A46" s="30"/>
      <c r="B46" s="40" t="str">
        <f>CONCATENATE("Razem        ",SUM(D46:I46))</f>
        <v>Razem        232</v>
      </c>
      <c r="C46" s="41"/>
      <c r="D46" s="13">
        <f t="shared" ref="D46:I46" si="13">SUM(D36:D45)</f>
        <v>72</v>
      </c>
      <c r="E46" s="13">
        <f t="shared" si="13"/>
        <v>16</v>
      </c>
      <c r="F46" s="13">
        <f t="shared" si="13"/>
        <v>112</v>
      </c>
      <c r="G46" s="13">
        <f t="shared" si="13"/>
        <v>32</v>
      </c>
      <c r="H46" s="13">
        <f t="shared" si="13"/>
        <v>0</v>
      </c>
      <c r="I46" s="13">
        <f t="shared" si="13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39">
        <f>SUM(M36:M45)</f>
        <v>30</v>
      </c>
      <c r="N46" s="60">
        <f>SUM(D46:I46)</f>
        <v>232</v>
      </c>
      <c r="P46" s="262">
        <f>SUM(P36:P45)</f>
        <v>9</v>
      </c>
      <c r="Q46" s="181"/>
      <c r="R46" s="235"/>
      <c r="S46" s="14"/>
      <c r="U46" s="14"/>
      <c r="X46" s="180">
        <f t="shared" ref="X46:AC46" si="14">SUM(X36:X45)</f>
        <v>40</v>
      </c>
      <c r="Y46" s="180">
        <f t="shared" si="14"/>
        <v>16</v>
      </c>
      <c r="Z46" s="180">
        <f t="shared" si="14"/>
        <v>64</v>
      </c>
      <c r="AA46" s="180">
        <f t="shared" si="14"/>
        <v>16</v>
      </c>
      <c r="AB46" s="180">
        <f t="shared" si="14"/>
        <v>0</v>
      </c>
      <c r="AC46" s="180">
        <f t="shared" si="14"/>
        <v>0</v>
      </c>
    </row>
    <row r="47" spans="1:29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9"/>
      <c r="S47" s="14"/>
      <c r="U47" s="14"/>
      <c r="AC47" s="14"/>
    </row>
    <row r="48" spans="1:29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8</v>
      </c>
      <c r="E48" s="30"/>
      <c r="F48" s="30">
        <v>16</v>
      </c>
      <c r="G48" s="30"/>
      <c r="H48" s="30"/>
      <c r="I48" s="30"/>
      <c r="J48" s="181">
        <v>6</v>
      </c>
      <c r="K48" s="179">
        <f>M48*25-(D48+E48+F48+G48+H48+I48+J48)</f>
        <v>45</v>
      </c>
      <c r="L48" s="179">
        <f t="shared" ref="L48:L55" si="15">IF(D48=16,12,6)</f>
        <v>6</v>
      </c>
      <c r="M48" s="240">
        <v>3</v>
      </c>
      <c r="N48" s="49"/>
      <c r="P48" s="261">
        <f>ROUND((L48/25+(L48*K48/SUM(D48:I48))/25),0)</f>
        <v>1</v>
      </c>
      <c r="Q48" s="181" t="s">
        <v>131</v>
      </c>
      <c r="R48" s="234"/>
      <c r="S48" s="14"/>
      <c r="U48" s="166" t="s">
        <v>99</v>
      </c>
      <c r="X48" s="30">
        <v>8</v>
      </c>
      <c r="Y48" s="30"/>
      <c r="Z48" s="30">
        <v>16</v>
      </c>
      <c r="AA48" s="30"/>
      <c r="AB48" s="30"/>
      <c r="AC48" s="30"/>
    </row>
    <row r="49" spans="1:29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16</v>
      </c>
      <c r="E49" s="30"/>
      <c r="F49" s="30">
        <v>16</v>
      </c>
      <c r="G49" s="30"/>
      <c r="H49" s="38"/>
      <c r="I49" s="66"/>
      <c r="J49" s="181">
        <v>8</v>
      </c>
      <c r="K49" s="179">
        <f t="shared" ref="K49:K57" si="16">M49*25-(D49+E49+F49+G49+H49+I49+J49)</f>
        <v>60</v>
      </c>
      <c r="L49" s="179">
        <f t="shared" si="15"/>
        <v>12</v>
      </c>
      <c r="M49" s="240">
        <v>4</v>
      </c>
      <c r="N49" s="37"/>
      <c r="P49" s="261">
        <f t="shared" ref="P49:P57" si="17">ROUND((L49/25+(L49*K49/SUM(D49:I49))/25),0)</f>
        <v>1</v>
      </c>
      <c r="Q49" s="181" t="s">
        <v>131</v>
      </c>
      <c r="R49" s="234"/>
      <c r="S49" s="14"/>
      <c r="U49" s="166" t="s">
        <v>99</v>
      </c>
      <c r="X49" s="30"/>
      <c r="Y49" s="30"/>
      <c r="Z49" s="30"/>
      <c r="AA49" s="30"/>
      <c r="AB49" s="38"/>
      <c r="AC49" s="66"/>
    </row>
    <row r="50" spans="1:29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8</v>
      </c>
      <c r="E50" s="30"/>
      <c r="F50" s="30">
        <v>16</v>
      </c>
      <c r="G50" s="30"/>
      <c r="H50" s="63"/>
      <c r="I50" s="19"/>
      <c r="J50" s="181">
        <v>8</v>
      </c>
      <c r="K50" s="179">
        <f t="shared" si="16"/>
        <v>68</v>
      </c>
      <c r="L50" s="179">
        <f t="shared" si="15"/>
        <v>6</v>
      </c>
      <c r="M50" s="240">
        <v>4</v>
      </c>
      <c r="N50" s="45"/>
      <c r="P50" s="261">
        <f t="shared" si="17"/>
        <v>1</v>
      </c>
      <c r="Q50" s="181" t="s">
        <v>131</v>
      </c>
      <c r="R50" s="234"/>
      <c r="S50" s="14"/>
      <c r="U50" s="166" t="s">
        <v>99</v>
      </c>
      <c r="X50" s="30"/>
      <c r="Y50" s="30"/>
      <c r="Z50" s="30">
        <v>16</v>
      </c>
      <c r="AA50" s="30"/>
      <c r="AB50" s="182"/>
      <c r="AC50" s="19"/>
    </row>
    <row r="51" spans="1:29" s="62" customFormat="1" ht="12" customHeight="1" x14ac:dyDescent="0.2">
      <c r="A51" s="30">
        <v>4</v>
      </c>
      <c r="B51" s="64" t="s">
        <v>44</v>
      </c>
      <c r="C51" s="65" t="s">
        <v>16</v>
      </c>
      <c r="D51" s="30">
        <v>8</v>
      </c>
      <c r="E51" s="66"/>
      <c r="F51" s="30">
        <v>16</v>
      </c>
      <c r="G51" s="66"/>
      <c r="H51" s="67"/>
      <c r="I51" s="72"/>
      <c r="J51" s="181">
        <v>8</v>
      </c>
      <c r="K51" s="179">
        <f t="shared" si="16"/>
        <v>68</v>
      </c>
      <c r="L51" s="179">
        <f t="shared" si="15"/>
        <v>6</v>
      </c>
      <c r="M51" s="245">
        <v>4</v>
      </c>
      <c r="N51" s="64"/>
      <c r="P51" s="261">
        <f t="shared" si="17"/>
        <v>1</v>
      </c>
      <c r="Q51" s="181" t="s">
        <v>131</v>
      </c>
      <c r="R51" s="234"/>
      <c r="S51" s="14"/>
      <c r="U51" s="166" t="s">
        <v>99</v>
      </c>
      <c r="X51" s="30">
        <v>8</v>
      </c>
      <c r="Y51" s="66"/>
      <c r="Z51" s="30">
        <v>16</v>
      </c>
      <c r="AA51" s="66"/>
      <c r="AB51" s="67"/>
      <c r="AC51" s="72"/>
    </row>
    <row r="52" spans="1:29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8</v>
      </c>
      <c r="E52" s="19"/>
      <c r="F52" s="30">
        <v>16</v>
      </c>
      <c r="G52" s="19"/>
      <c r="H52" s="19"/>
      <c r="I52" s="19"/>
      <c r="J52" s="181">
        <v>6</v>
      </c>
      <c r="K52" s="179">
        <f t="shared" si="16"/>
        <v>45</v>
      </c>
      <c r="L52" s="179">
        <f t="shared" si="15"/>
        <v>6</v>
      </c>
      <c r="M52" s="224">
        <v>3</v>
      </c>
      <c r="N52" s="19"/>
      <c r="P52" s="261">
        <f t="shared" si="17"/>
        <v>1</v>
      </c>
      <c r="Q52" s="181" t="s">
        <v>131</v>
      </c>
      <c r="R52" s="234"/>
      <c r="S52" s="14"/>
      <c r="U52" s="166" t="s">
        <v>99</v>
      </c>
      <c r="X52" s="181">
        <v>8</v>
      </c>
      <c r="Y52" s="19"/>
      <c r="Z52" s="30">
        <v>16</v>
      </c>
      <c r="AA52" s="19"/>
      <c r="AB52" s="19"/>
      <c r="AC52" s="19"/>
    </row>
    <row r="53" spans="1:29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8</v>
      </c>
      <c r="E53" s="70"/>
      <c r="F53" s="70">
        <v>16</v>
      </c>
      <c r="G53" s="70"/>
      <c r="H53" s="71"/>
      <c r="I53" s="70"/>
      <c r="J53" s="181">
        <v>6</v>
      </c>
      <c r="K53" s="179">
        <f t="shared" si="16"/>
        <v>45</v>
      </c>
      <c r="L53" s="179">
        <f t="shared" si="15"/>
        <v>6</v>
      </c>
      <c r="M53" s="247">
        <v>3</v>
      </c>
      <c r="N53" s="68"/>
      <c r="P53" s="261">
        <f t="shared" si="17"/>
        <v>1</v>
      </c>
      <c r="Q53" s="181" t="s">
        <v>131</v>
      </c>
      <c r="R53" s="234"/>
      <c r="S53" s="158" t="s">
        <v>84</v>
      </c>
      <c r="U53" s="166" t="s">
        <v>99</v>
      </c>
      <c r="X53" s="70">
        <v>8</v>
      </c>
      <c r="Y53" s="70"/>
      <c r="Z53" s="70">
        <v>16</v>
      </c>
      <c r="AA53" s="70"/>
      <c r="AB53" s="71"/>
      <c r="AC53" s="70"/>
    </row>
    <row r="54" spans="1:29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8</v>
      </c>
      <c r="E54" s="30"/>
      <c r="F54" s="30">
        <v>16</v>
      </c>
      <c r="G54" s="30"/>
      <c r="H54" s="30"/>
      <c r="I54" s="30"/>
      <c r="J54" s="181">
        <v>6</v>
      </c>
      <c r="K54" s="179">
        <f t="shared" si="16"/>
        <v>45</v>
      </c>
      <c r="L54" s="179">
        <f t="shared" si="15"/>
        <v>6</v>
      </c>
      <c r="M54" s="240">
        <v>3</v>
      </c>
      <c r="N54" s="37"/>
      <c r="P54" s="261">
        <f t="shared" si="17"/>
        <v>1</v>
      </c>
      <c r="Q54" s="181" t="s">
        <v>131</v>
      </c>
      <c r="R54" s="234"/>
      <c r="S54" s="14"/>
      <c r="U54" s="166" t="s">
        <v>99</v>
      </c>
      <c r="X54" s="30">
        <v>8</v>
      </c>
      <c r="Y54" s="30"/>
      <c r="Z54" s="30">
        <v>16</v>
      </c>
      <c r="AA54" s="30"/>
      <c r="AB54" s="30"/>
      <c r="AC54" s="30"/>
    </row>
    <row r="55" spans="1:29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18</v>
      </c>
      <c r="E55" s="30"/>
      <c r="F55" s="30"/>
      <c r="G55" s="30"/>
      <c r="H55" s="38"/>
      <c r="I55" s="30"/>
      <c r="J55" s="181">
        <v>4</v>
      </c>
      <c r="K55" s="179">
        <f t="shared" si="16"/>
        <v>28</v>
      </c>
      <c r="L55" s="179">
        <f t="shared" si="15"/>
        <v>6</v>
      </c>
      <c r="M55" s="240">
        <v>2</v>
      </c>
      <c r="N55" s="37"/>
      <c r="P55" s="261">
        <f t="shared" si="17"/>
        <v>1</v>
      </c>
      <c r="Q55" s="181" t="s">
        <v>133</v>
      </c>
      <c r="R55" s="234"/>
      <c r="S55" s="14"/>
      <c r="U55" s="162" t="s">
        <v>97</v>
      </c>
      <c r="X55" s="30">
        <v>16</v>
      </c>
      <c r="Y55" s="30"/>
      <c r="Z55" s="30"/>
      <c r="AA55" s="30"/>
      <c r="AB55" s="38"/>
      <c r="AC55" s="30"/>
    </row>
    <row r="56" spans="1:29" s="62" customFormat="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16</v>
      </c>
      <c r="F56" s="30"/>
      <c r="G56" s="30"/>
      <c r="H56" s="38"/>
      <c r="I56" s="30"/>
      <c r="J56" s="181">
        <v>4</v>
      </c>
      <c r="K56" s="179">
        <f t="shared" si="16"/>
        <v>30</v>
      </c>
      <c r="L56" s="190">
        <v>0</v>
      </c>
      <c r="M56" s="240">
        <v>2</v>
      </c>
      <c r="N56" s="39"/>
      <c r="P56" s="261">
        <f t="shared" si="17"/>
        <v>0</v>
      </c>
      <c r="Q56" s="181" t="s">
        <v>133</v>
      </c>
      <c r="R56" s="234"/>
      <c r="S56" s="14"/>
      <c r="U56" s="162" t="s">
        <v>97</v>
      </c>
      <c r="X56" s="30"/>
      <c r="Y56" s="30">
        <v>16</v>
      </c>
      <c r="Z56" s="30"/>
      <c r="AA56" s="30"/>
      <c r="AB56" s="38"/>
      <c r="AC56" s="30"/>
    </row>
    <row r="57" spans="1:29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16</v>
      </c>
      <c r="F57" s="30"/>
      <c r="G57" s="30"/>
      <c r="H57" s="38"/>
      <c r="I57" s="30"/>
      <c r="J57" s="181">
        <v>4</v>
      </c>
      <c r="K57" s="179">
        <f t="shared" si="16"/>
        <v>30</v>
      </c>
      <c r="L57" s="190">
        <v>0</v>
      </c>
      <c r="M57" s="240">
        <v>2</v>
      </c>
      <c r="N57" s="74"/>
      <c r="P57" s="261">
        <f t="shared" si="17"/>
        <v>0</v>
      </c>
      <c r="Q57" s="181" t="s">
        <v>131</v>
      </c>
      <c r="R57" s="234"/>
      <c r="S57" s="14"/>
      <c r="U57" s="166" t="s">
        <v>99</v>
      </c>
      <c r="X57" s="30"/>
      <c r="Y57" s="30">
        <v>16</v>
      </c>
      <c r="Z57" s="30"/>
      <c r="AA57" s="30"/>
      <c r="AB57" s="38"/>
      <c r="AC57" s="30"/>
    </row>
    <row r="58" spans="1:29" s="62" customFormat="1" ht="12" customHeight="1" x14ac:dyDescent="0.2">
      <c r="A58" s="30"/>
      <c r="B58" s="40" t="str">
        <f>CONCATENATE("Razem        ",SUM(D58:I58))</f>
        <v>Razem        226</v>
      </c>
      <c r="C58" s="41"/>
      <c r="D58" s="13">
        <f t="shared" ref="D58:I58" si="18">SUM(D48:D56)</f>
        <v>82</v>
      </c>
      <c r="E58" s="13">
        <f>SUM(E48:E57)</f>
        <v>32</v>
      </c>
      <c r="F58" s="13">
        <f t="shared" si="18"/>
        <v>112</v>
      </c>
      <c r="G58" s="13">
        <f t="shared" si="18"/>
        <v>0</v>
      </c>
      <c r="H58" s="13">
        <f t="shared" si="18"/>
        <v>0</v>
      </c>
      <c r="I58" s="13">
        <f t="shared" si="18"/>
        <v>0</v>
      </c>
      <c r="J58" s="188">
        <f>SUM(J48:J57)</f>
        <v>60</v>
      </c>
      <c r="K58" s="188">
        <f>SUM(K48:K57)</f>
        <v>464</v>
      </c>
      <c r="L58" s="188">
        <f>SUM(L48:L57)</f>
        <v>54</v>
      </c>
      <c r="M58" s="239">
        <f>SUM(M48:M57)</f>
        <v>30</v>
      </c>
      <c r="N58" s="60">
        <f>SUM(D58:I58)</f>
        <v>226</v>
      </c>
      <c r="P58" s="262">
        <f>SUM(P48:P57)</f>
        <v>8</v>
      </c>
      <c r="Q58" s="181"/>
      <c r="R58" s="235"/>
      <c r="S58" s="14"/>
      <c r="U58" s="14"/>
      <c r="X58" s="180">
        <f t="shared" ref="X58" si="19">SUM(X48:X56)</f>
        <v>56</v>
      </c>
      <c r="Y58" s="180">
        <f>SUM(Y48:Y57)</f>
        <v>32</v>
      </c>
      <c r="Z58" s="180">
        <f t="shared" ref="Z58:AC58" si="20">SUM(Z48:Z56)</f>
        <v>96</v>
      </c>
      <c r="AA58" s="180">
        <f t="shared" si="20"/>
        <v>0</v>
      </c>
      <c r="AB58" s="180">
        <f t="shared" si="20"/>
        <v>0</v>
      </c>
      <c r="AC58" s="180">
        <f t="shared" si="20"/>
        <v>0</v>
      </c>
    </row>
    <row r="59" spans="1:29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9"/>
      <c r="S59" s="14"/>
      <c r="U59" s="14"/>
      <c r="AC59" s="14"/>
    </row>
    <row r="60" spans="1:29" s="62" customFormat="1" ht="12" customHeight="1" x14ac:dyDescent="0.2">
      <c r="A60" s="30">
        <v>1</v>
      </c>
      <c r="B60" s="37" t="s">
        <v>93</v>
      </c>
      <c r="C60" s="5" t="s">
        <v>20</v>
      </c>
      <c r="D60" s="30">
        <v>8</v>
      </c>
      <c r="E60" s="30"/>
      <c r="F60" s="30">
        <v>16</v>
      </c>
      <c r="G60" s="30"/>
      <c r="H60" s="30"/>
      <c r="I60" s="30"/>
      <c r="J60" s="181">
        <v>6</v>
      </c>
      <c r="K60" s="179">
        <f>M60*25-(D60+E60+F60+G60+H60+I60+J60)</f>
        <v>45</v>
      </c>
      <c r="L60" s="179">
        <f t="shared" ref="L60:L68" si="21">IF(D60=16,12,6)</f>
        <v>6</v>
      </c>
      <c r="M60" s="240">
        <v>3</v>
      </c>
      <c r="N60" s="37"/>
      <c r="P60" s="261">
        <f>ROUND((L60/25+(L60*K60/SUM(D60:I60))/25),0)</f>
        <v>1</v>
      </c>
      <c r="Q60" s="181" t="s">
        <v>134</v>
      </c>
      <c r="R60" s="234"/>
      <c r="S60" s="14"/>
      <c r="U60" s="168" t="s">
        <v>100</v>
      </c>
      <c r="X60" s="30">
        <v>8</v>
      </c>
      <c r="Y60" s="30"/>
      <c r="Z60" s="30">
        <v>16</v>
      </c>
      <c r="AA60" s="30"/>
      <c r="AB60" s="30"/>
      <c r="AC60" s="30"/>
    </row>
    <row r="61" spans="1:29" s="62" customFormat="1" ht="12" customHeight="1" x14ac:dyDescent="0.2">
      <c r="A61" s="30">
        <v>2</v>
      </c>
      <c r="B61" s="45" t="s">
        <v>94</v>
      </c>
      <c r="C61" s="5" t="s">
        <v>20</v>
      </c>
      <c r="D61" s="30">
        <v>8</v>
      </c>
      <c r="E61" s="30"/>
      <c r="F61" s="30">
        <v>16</v>
      </c>
      <c r="G61" s="30"/>
      <c r="H61" s="30"/>
      <c r="I61" s="30"/>
      <c r="J61" s="181">
        <v>6</v>
      </c>
      <c r="K61" s="179">
        <f t="shared" ref="K61:K69" si="22">M61*25-(D61+E61+F61+G61+H61+I61+J61)</f>
        <v>45</v>
      </c>
      <c r="L61" s="179">
        <f t="shared" si="21"/>
        <v>6</v>
      </c>
      <c r="M61" s="240">
        <v>3</v>
      </c>
      <c r="N61" s="45"/>
      <c r="P61" s="261">
        <f t="shared" ref="P61:P69" si="23">ROUND((L61/25+(L61*K61/SUM(D61:I61))/25),0)</f>
        <v>1</v>
      </c>
      <c r="Q61" s="181" t="s">
        <v>134</v>
      </c>
      <c r="R61" s="234"/>
      <c r="S61" s="14"/>
      <c r="U61" s="168" t="s">
        <v>100</v>
      </c>
      <c r="X61" s="30"/>
      <c r="Y61" s="30"/>
      <c r="Z61" s="30"/>
      <c r="AA61" s="30"/>
      <c r="AB61" s="30"/>
      <c r="AC61" s="30"/>
    </row>
    <row r="62" spans="1:29" s="62" customFormat="1" ht="12" customHeight="1" x14ac:dyDescent="0.2">
      <c r="A62" s="30">
        <v>3</v>
      </c>
      <c r="B62" s="45" t="s">
        <v>92</v>
      </c>
      <c r="C62" s="5" t="s">
        <v>16</v>
      </c>
      <c r="D62" s="30">
        <v>8</v>
      </c>
      <c r="E62" s="30"/>
      <c r="F62" s="30">
        <v>16</v>
      </c>
      <c r="G62" s="30"/>
      <c r="H62" s="30"/>
      <c r="I62" s="30"/>
      <c r="J62" s="181">
        <v>8</v>
      </c>
      <c r="K62" s="179">
        <f t="shared" si="22"/>
        <v>68</v>
      </c>
      <c r="L62" s="179">
        <f t="shared" si="21"/>
        <v>6</v>
      </c>
      <c r="M62" s="240">
        <v>4</v>
      </c>
      <c r="N62" s="45"/>
      <c r="P62" s="261">
        <f t="shared" si="23"/>
        <v>1</v>
      </c>
      <c r="Q62" s="181" t="s">
        <v>134</v>
      </c>
      <c r="R62" s="234"/>
      <c r="S62" s="14"/>
      <c r="U62" s="168" t="s">
        <v>100</v>
      </c>
      <c r="X62" s="30">
        <v>8</v>
      </c>
      <c r="Y62" s="30"/>
      <c r="Z62" s="30">
        <v>16</v>
      </c>
      <c r="AA62" s="30"/>
      <c r="AB62" s="30"/>
      <c r="AC62" s="30"/>
    </row>
    <row r="63" spans="1:29" s="62" customFormat="1" ht="12" customHeight="1" x14ac:dyDescent="0.2">
      <c r="A63" s="30">
        <v>4</v>
      </c>
      <c r="B63" s="45" t="s">
        <v>91</v>
      </c>
      <c r="C63" s="5" t="s">
        <v>20</v>
      </c>
      <c r="D63" s="30">
        <v>8</v>
      </c>
      <c r="E63" s="30"/>
      <c r="F63" s="30">
        <v>16</v>
      </c>
      <c r="G63" s="30"/>
      <c r="H63" s="30"/>
      <c r="I63" s="30"/>
      <c r="J63" s="181">
        <v>6</v>
      </c>
      <c r="K63" s="179">
        <f t="shared" si="22"/>
        <v>45</v>
      </c>
      <c r="L63" s="179">
        <f t="shared" si="21"/>
        <v>6</v>
      </c>
      <c r="M63" s="240">
        <v>3</v>
      </c>
      <c r="N63" s="45"/>
      <c r="P63" s="261">
        <f t="shared" si="23"/>
        <v>1</v>
      </c>
      <c r="Q63" s="181" t="s">
        <v>134</v>
      </c>
      <c r="R63" s="234"/>
      <c r="S63" s="14"/>
      <c r="U63" s="168" t="s">
        <v>100</v>
      </c>
      <c r="X63" s="30"/>
      <c r="Y63" s="30"/>
      <c r="Z63" s="30"/>
      <c r="AA63" s="30"/>
      <c r="AB63" s="30"/>
      <c r="AC63" s="30"/>
    </row>
    <row r="64" spans="1:29" s="62" customFormat="1" ht="12" customHeight="1" x14ac:dyDescent="0.2">
      <c r="A64" s="30">
        <v>5</v>
      </c>
      <c r="B64" s="45" t="s">
        <v>90</v>
      </c>
      <c r="C64" s="5" t="s">
        <v>16</v>
      </c>
      <c r="D64" s="30">
        <v>8</v>
      </c>
      <c r="E64" s="30"/>
      <c r="F64" s="30">
        <v>16</v>
      </c>
      <c r="G64" s="30"/>
      <c r="H64" s="30"/>
      <c r="I64" s="30"/>
      <c r="J64" s="181">
        <v>8</v>
      </c>
      <c r="K64" s="179">
        <f t="shared" si="22"/>
        <v>68</v>
      </c>
      <c r="L64" s="179">
        <f t="shared" si="21"/>
        <v>6</v>
      </c>
      <c r="M64" s="240">
        <v>4</v>
      </c>
      <c r="N64" s="45"/>
      <c r="P64" s="261">
        <f t="shared" si="23"/>
        <v>1</v>
      </c>
      <c r="Q64" s="181" t="s">
        <v>134</v>
      </c>
      <c r="R64" s="234"/>
      <c r="S64" s="14"/>
      <c r="U64" s="168" t="s">
        <v>100</v>
      </c>
      <c r="X64" s="30"/>
      <c r="Y64" s="30"/>
      <c r="Z64" s="30"/>
      <c r="AA64" s="30"/>
      <c r="AB64" s="30"/>
      <c r="AC64" s="30"/>
    </row>
    <row r="65" spans="1:29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8</v>
      </c>
      <c r="F65" s="30"/>
      <c r="G65" s="30"/>
      <c r="H65" s="30">
        <v>16</v>
      </c>
      <c r="I65" s="30"/>
      <c r="J65" s="181">
        <v>6</v>
      </c>
      <c r="K65" s="179">
        <f t="shared" si="22"/>
        <v>70</v>
      </c>
      <c r="L65" s="179">
        <v>0</v>
      </c>
      <c r="M65" s="240">
        <v>4</v>
      </c>
      <c r="N65" s="45"/>
      <c r="P65" s="261">
        <f t="shared" si="23"/>
        <v>0</v>
      </c>
      <c r="Q65" s="181" t="s">
        <v>134</v>
      </c>
      <c r="R65" s="234"/>
      <c r="S65" s="14"/>
      <c r="U65" s="168" t="s">
        <v>100</v>
      </c>
      <c r="X65" s="30"/>
      <c r="Y65" s="30"/>
      <c r="Z65" s="30"/>
      <c r="AA65" s="30"/>
      <c r="AB65" s="30"/>
      <c r="AC65" s="30"/>
    </row>
    <row r="66" spans="1:29" s="62" customFormat="1" ht="12" customHeight="1" x14ac:dyDescent="0.2">
      <c r="A66" s="30">
        <v>7</v>
      </c>
      <c r="B66" s="37" t="s">
        <v>89</v>
      </c>
      <c r="C66" s="5" t="s">
        <v>20</v>
      </c>
      <c r="D66" s="30">
        <v>8</v>
      </c>
      <c r="E66" s="30"/>
      <c r="F66" s="30">
        <v>16</v>
      </c>
      <c r="G66" s="30"/>
      <c r="H66" s="30"/>
      <c r="I66" s="30"/>
      <c r="J66" s="181">
        <v>6</v>
      </c>
      <c r="K66" s="179">
        <f t="shared" si="22"/>
        <v>45</v>
      </c>
      <c r="L66" s="179">
        <f t="shared" si="21"/>
        <v>6</v>
      </c>
      <c r="M66" s="240">
        <v>3</v>
      </c>
      <c r="N66" s="37"/>
      <c r="P66" s="261">
        <f t="shared" si="23"/>
        <v>1</v>
      </c>
      <c r="Q66" s="181" t="s">
        <v>134</v>
      </c>
      <c r="R66" s="234"/>
      <c r="S66" s="14"/>
      <c r="U66" s="168" t="s">
        <v>100</v>
      </c>
      <c r="X66" s="30"/>
      <c r="Y66" s="30"/>
      <c r="Z66" s="30"/>
      <c r="AA66" s="30"/>
      <c r="AB66" s="30"/>
      <c r="AC66" s="30"/>
    </row>
    <row r="67" spans="1:29" s="62" customFormat="1" ht="12" customHeight="1" x14ac:dyDescent="0.2">
      <c r="A67" s="30">
        <v>8</v>
      </c>
      <c r="B67" s="49" t="s">
        <v>88</v>
      </c>
      <c r="C67" s="5" t="s">
        <v>20</v>
      </c>
      <c r="D67" s="30">
        <v>8</v>
      </c>
      <c r="E67" s="30"/>
      <c r="F67" s="30">
        <v>16</v>
      </c>
      <c r="G67" s="30"/>
      <c r="H67" s="30"/>
      <c r="I67" s="30"/>
      <c r="J67" s="181">
        <v>6</v>
      </c>
      <c r="K67" s="179">
        <f t="shared" si="22"/>
        <v>45</v>
      </c>
      <c r="L67" s="179">
        <f t="shared" si="21"/>
        <v>6</v>
      </c>
      <c r="M67" s="240">
        <v>3</v>
      </c>
      <c r="N67" s="45"/>
      <c r="P67" s="261">
        <f t="shared" si="23"/>
        <v>1</v>
      </c>
      <c r="Q67" s="181" t="s">
        <v>134</v>
      </c>
      <c r="R67" s="234"/>
      <c r="S67" s="14"/>
      <c r="U67" s="168" t="s">
        <v>100</v>
      </c>
      <c r="X67" s="30"/>
      <c r="Y67" s="30"/>
      <c r="Z67" s="30"/>
      <c r="AA67" s="30"/>
      <c r="AB67" s="30"/>
      <c r="AC67" s="30"/>
    </row>
    <row r="68" spans="1:29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18</v>
      </c>
      <c r="E68" s="30"/>
      <c r="F68" s="30"/>
      <c r="G68" s="30"/>
      <c r="H68" s="30"/>
      <c r="I68" s="30"/>
      <c r="J68" s="181">
        <v>4</v>
      </c>
      <c r="K68" s="179">
        <f t="shared" si="22"/>
        <v>28</v>
      </c>
      <c r="L68" s="179">
        <f t="shared" si="21"/>
        <v>6</v>
      </c>
      <c r="M68" s="240">
        <v>2</v>
      </c>
      <c r="N68" s="37"/>
      <c r="P68" s="261">
        <f t="shared" si="23"/>
        <v>1</v>
      </c>
      <c r="Q68" s="181" t="s">
        <v>133</v>
      </c>
      <c r="R68" s="234"/>
      <c r="S68" s="14"/>
      <c r="U68" s="162" t="s">
        <v>97</v>
      </c>
      <c r="X68" s="30">
        <v>16</v>
      </c>
      <c r="Y68" s="30"/>
      <c r="Z68" s="30"/>
      <c r="AA68" s="30"/>
      <c r="AB68" s="30"/>
      <c r="AC68" s="30"/>
    </row>
    <row r="69" spans="1:29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22"/>
        <v>13</v>
      </c>
      <c r="L69" s="30">
        <v>6</v>
      </c>
      <c r="M69" s="240">
        <v>1</v>
      </c>
      <c r="N69" s="37"/>
      <c r="P69" s="261">
        <f t="shared" si="23"/>
        <v>1</v>
      </c>
      <c r="Q69" s="181" t="s">
        <v>135</v>
      </c>
      <c r="R69" s="234"/>
      <c r="S69" s="14"/>
      <c r="U69" s="170" t="s">
        <v>103</v>
      </c>
      <c r="V69" s="173"/>
      <c r="X69" s="30"/>
      <c r="Y69" s="30"/>
      <c r="Z69" s="30"/>
      <c r="AA69" s="30"/>
      <c r="AB69" s="30"/>
      <c r="AC69" s="30">
        <v>8</v>
      </c>
    </row>
    <row r="70" spans="1:29" s="62" customFormat="1" ht="12" customHeight="1" x14ac:dyDescent="0.2">
      <c r="A70" s="30"/>
      <c r="B70" s="40" t="str">
        <f>CONCATENATE("Razem        ",SUM(D70:I70))</f>
        <v>Razem        218</v>
      </c>
      <c r="C70" s="41"/>
      <c r="D70" s="13">
        <f t="shared" ref="D70:I70" si="24">SUM(D60:D69)</f>
        <v>74</v>
      </c>
      <c r="E70" s="13">
        <f t="shared" si="24"/>
        <v>8</v>
      </c>
      <c r="F70" s="13">
        <f t="shared" si="24"/>
        <v>112</v>
      </c>
      <c r="G70" s="13">
        <f t="shared" si="24"/>
        <v>0</v>
      </c>
      <c r="H70" s="13">
        <f t="shared" si="24"/>
        <v>16</v>
      </c>
      <c r="I70" s="13">
        <f t="shared" si="24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39">
        <f>SUM(M60:M69)</f>
        <v>30</v>
      </c>
      <c r="N70" s="60">
        <f>SUM(D70:I70)</f>
        <v>218</v>
      </c>
      <c r="P70" s="262">
        <f>SUM(P60:P69)</f>
        <v>9</v>
      </c>
      <c r="Q70" s="181"/>
      <c r="R70" s="235"/>
      <c r="S70" s="14"/>
      <c r="U70" s="14"/>
      <c r="X70" s="180">
        <f t="shared" ref="X70:AC70" si="25">SUM(X60:X69)</f>
        <v>32</v>
      </c>
      <c r="Y70" s="180">
        <f t="shared" si="25"/>
        <v>0</v>
      </c>
      <c r="Z70" s="180">
        <f t="shared" si="25"/>
        <v>32</v>
      </c>
      <c r="AA70" s="180">
        <f t="shared" si="25"/>
        <v>0</v>
      </c>
      <c r="AB70" s="180">
        <f t="shared" si="25"/>
        <v>0</v>
      </c>
      <c r="AC70" s="180">
        <f t="shared" si="25"/>
        <v>8</v>
      </c>
    </row>
    <row r="71" spans="1:29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9"/>
      <c r="S71" s="14"/>
      <c r="U71" s="14"/>
      <c r="AC71" s="14"/>
    </row>
    <row r="72" spans="1:29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40">
        <v>2</v>
      </c>
      <c r="N72" s="45"/>
      <c r="P72" s="261">
        <f t="shared" ref="P72:P73" si="26">ROUND((L72/25+(L72*K72/SUM(D72:I72))/25),0)</f>
        <v>1</v>
      </c>
      <c r="Q72" s="181" t="s">
        <v>135</v>
      </c>
      <c r="R72" s="234"/>
      <c r="S72" s="14"/>
      <c r="U72" s="170" t="s">
        <v>103</v>
      </c>
      <c r="X72" s="30"/>
      <c r="Y72" s="30"/>
      <c r="Z72" s="30"/>
      <c r="AA72" s="30"/>
      <c r="AB72" s="30"/>
      <c r="AC72" s="30">
        <v>16</v>
      </c>
    </row>
    <row r="73" spans="1:29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6"/>
        <v>5</v>
      </c>
      <c r="Q73" s="181" t="s">
        <v>137</v>
      </c>
      <c r="R73" s="234"/>
      <c r="S73" s="14"/>
      <c r="U73" s="171" t="s">
        <v>102</v>
      </c>
      <c r="X73" s="30"/>
      <c r="Y73" s="30"/>
      <c r="Z73" s="30"/>
      <c r="AA73" s="30"/>
      <c r="AB73" s="30"/>
      <c r="AC73" s="30">
        <v>960</v>
      </c>
    </row>
    <row r="74" spans="1:29" s="62" customFormat="1" ht="12" customHeight="1" x14ac:dyDescent="0.2">
      <c r="A74" s="30"/>
      <c r="B74" s="40" t="str">
        <f>CONCATENATE("Razem        ",SUM(D74:I74))</f>
        <v>Razem        16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3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39">
        <f>SUM(M72:M73)</f>
        <v>30</v>
      </c>
      <c r="N74" s="60">
        <f>SUM(D74:I74)</f>
        <v>16</v>
      </c>
      <c r="P74" s="262">
        <f>SUM(P72:P73)</f>
        <v>6</v>
      </c>
      <c r="Q74" s="181"/>
      <c r="R74" s="235"/>
      <c r="S74" s="14"/>
      <c r="U74" s="14"/>
      <c r="X74" s="180">
        <f>SUM(X72:X73)</f>
        <v>0</v>
      </c>
      <c r="Y74" s="180">
        <f>SUM(Y72:Y73)</f>
        <v>0</v>
      </c>
      <c r="Z74" s="180">
        <f>SUM(Z72:Z73)</f>
        <v>0</v>
      </c>
      <c r="AA74" s="180">
        <f>SUM(AA72:AA73)</f>
        <v>0</v>
      </c>
      <c r="AB74" s="180">
        <f>SUM(AB72:AB73)</f>
        <v>0</v>
      </c>
      <c r="AC74" s="180">
        <f>SUM(AC72:AC73)-AC73</f>
        <v>16</v>
      </c>
    </row>
    <row r="75" spans="1:29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9"/>
      <c r="S75" s="14"/>
      <c r="U75" s="14"/>
      <c r="AC75" s="14"/>
    </row>
    <row r="76" spans="1:29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30</v>
      </c>
      <c r="L76" s="179">
        <v>12</v>
      </c>
      <c r="M76" s="240">
        <v>2</v>
      </c>
      <c r="N76" s="45"/>
      <c r="P76" s="261">
        <f t="shared" ref="P76:P80" si="27">ROUND((L76/25+(L76*K76/SUM(D76:I76))/25),0)</f>
        <v>1</v>
      </c>
      <c r="Q76" s="181" t="s">
        <v>135</v>
      </c>
      <c r="R76" s="236"/>
      <c r="S76" s="14"/>
      <c r="U76" s="170" t="s">
        <v>103</v>
      </c>
      <c r="X76" s="30"/>
      <c r="Y76" s="30"/>
      <c r="Z76" s="30"/>
      <c r="AA76" s="30"/>
      <c r="AB76" s="30"/>
      <c r="AC76" s="30">
        <v>16</v>
      </c>
    </row>
    <row r="77" spans="1:29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>
        <v>16</v>
      </c>
      <c r="F77" s="30"/>
      <c r="G77" s="30"/>
      <c r="H77" s="30"/>
      <c r="I77" s="30"/>
      <c r="J77" s="181">
        <v>6</v>
      </c>
      <c r="K77" s="179">
        <f>M77*25-(D77+E77+F77+G77+H77+I77+J77)</f>
        <v>70</v>
      </c>
      <c r="L77" s="179">
        <f>IF(D77=16,12,6)</f>
        <v>6</v>
      </c>
      <c r="M77" s="240">
        <v>4</v>
      </c>
      <c r="N77" s="45"/>
      <c r="P77" s="261">
        <f t="shared" si="27"/>
        <v>1</v>
      </c>
      <c r="Q77" s="181" t="s">
        <v>132</v>
      </c>
      <c r="R77" s="236"/>
      <c r="S77" s="158" t="s">
        <v>84</v>
      </c>
      <c r="U77" s="167" t="s">
        <v>101</v>
      </c>
      <c r="X77" s="30">
        <v>8</v>
      </c>
      <c r="Y77" s="30">
        <v>16</v>
      </c>
      <c r="Z77" s="30"/>
      <c r="AA77" s="30"/>
      <c r="AB77" s="30"/>
      <c r="AC77" s="30"/>
    </row>
    <row r="78" spans="1:29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236"/>
      <c r="S78" s="14"/>
      <c r="U78" s="170" t="s">
        <v>103</v>
      </c>
      <c r="X78" s="30"/>
      <c r="Y78" s="30"/>
      <c r="Z78" s="30"/>
      <c r="AA78" s="30"/>
      <c r="AB78" s="30"/>
      <c r="AC78" s="30"/>
    </row>
    <row r="79" spans="1:29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7"/>
        <v>0</v>
      </c>
      <c r="Q79" s="181" t="s">
        <v>134</v>
      </c>
      <c r="R79" s="236"/>
      <c r="S79" s="158" t="s">
        <v>84</v>
      </c>
      <c r="U79" s="168" t="s">
        <v>100</v>
      </c>
      <c r="X79" s="30"/>
      <c r="Y79" s="30"/>
      <c r="Z79" s="30"/>
      <c r="AA79" s="30"/>
      <c r="AB79" s="30">
        <v>16</v>
      </c>
      <c r="AC79" s="30"/>
    </row>
    <row r="80" spans="1:29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16</v>
      </c>
      <c r="F80" s="5"/>
      <c r="G80" s="5"/>
      <c r="H80" s="5"/>
      <c r="I80" s="244"/>
      <c r="J80" s="132">
        <v>6</v>
      </c>
      <c r="K80" s="132">
        <f>M80*25-(D80+E80+F80+G80+H80+I80+J80)</f>
        <v>70</v>
      </c>
      <c r="L80" s="132">
        <v>6</v>
      </c>
      <c r="M80" s="245">
        <v>4</v>
      </c>
      <c r="N80" s="246"/>
      <c r="P80" s="261">
        <f t="shared" si="27"/>
        <v>1</v>
      </c>
      <c r="Q80" s="132" t="s">
        <v>132</v>
      </c>
      <c r="R80" s="236"/>
      <c r="S80" s="158" t="s">
        <v>84</v>
      </c>
      <c r="U80" s="169" t="s">
        <v>101</v>
      </c>
      <c r="X80" s="5">
        <v>8</v>
      </c>
      <c r="Y80" s="5">
        <v>16</v>
      </c>
      <c r="Z80" s="5"/>
      <c r="AA80" s="5"/>
      <c r="AB80" s="5"/>
      <c r="AC80" s="244"/>
    </row>
    <row r="81" spans="1:29" s="62" customFormat="1" ht="12" customHeight="1" x14ac:dyDescent="0.2">
      <c r="A81" s="30"/>
      <c r="B81" s="40" t="str">
        <f>CONCATENATE("Razem        ",SUM(D81:I81))</f>
        <v>Razem        80</v>
      </c>
      <c r="C81" s="41">
        <f>COUNTIF(C76:C77,"E")</f>
        <v>0</v>
      </c>
      <c r="D81" s="13">
        <f>SUM(D76:D80)</f>
        <v>16</v>
      </c>
      <c r="E81" s="13">
        <f>SUM(E76:E80)</f>
        <v>32</v>
      </c>
      <c r="F81" s="13">
        <f>SUM(F76:F80)</f>
        <v>0</v>
      </c>
      <c r="G81" s="13">
        <f>SUM(G76:G80)</f>
        <v>0</v>
      </c>
      <c r="H81" s="185">
        <f>SUM(H76:H80)</f>
        <v>16</v>
      </c>
      <c r="I81" s="254">
        <f>SUM(I76:I80)-I78</f>
        <v>16</v>
      </c>
      <c r="J81" s="188">
        <f>SUM(J76:J80)</f>
        <v>70</v>
      </c>
      <c r="K81" s="188">
        <f>SUM(K76:K80)</f>
        <v>650</v>
      </c>
      <c r="L81" s="188">
        <f>SUM(L76:L80)</f>
        <v>74</v>
      </c>
      <c r="M81" s="252">
        <f>SUM(M76:M80)</f>
        <v>30</v>
      </c>
      <c r="N81" s="60">
        <f>SUM(D81:I81)</f>
        <v>80</v>
      </c>
      <c r="O81" s="250"/>
      <c r="P81" s="262">
        <f>SUM(P76:P80)</f>
        <v>8</v>
      </c>
      <c r="Q81" s="181"/>
      <c r="R81" s="235"/>
      <c r="S81" s="14"/>
      <c r="U81" s="14"/>
      <c r="X81" s="180">
        <f>SUM(X76:X80)</f>
        <v>16</v>
      </c>
      <c r="Y81" s="180">
        <f>SUM(Y76:Y80)</f>
        <v>32</v>
      </c>
      <c r="Z81" s="180">
        <f>SUM(Z76:Z80)</f>
        <v>0</v>
      </c>
      <c r="AA81" s="180">
        <f>SUM(AA76:AA80)</f>
        <v>0</v>
      </c>
      <c r="AB81" s="185">
        <f>SUM(AB76:AB80)</f>
        <v>16</v>
      </c>
      <c r="AC81" s="254">
        <f>SUM(AC76:AC80)-AC78</f>
        <v>16</v>
      </c>
    </row>
    <row r="82" spans="1:29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U82" s="14"/>
      <c r="X82" s="218"/>
      <c r="Y82" s="218"/>
      <c r="Z82" s="218"/>
      <c r="AA82" s="218"/>
      <c r="AB82" s="218"/>
      <c r="AC82" s="218"/>
    </row>
    <row r="83" spans="1:29" s="62" customFormat="1" ht="12" customHeight="1" thickBot="1" x14ac:dyDescent="0.25">
      <c r="A83" s="50"/>
      <c r="C83" s="191" t="s">
        <v>122</v>
      </c>
      <c r="D83" s="192">
        <f t="shared" ref="D83:M83" si="28">SUM(D81,D74,D70,D58,D46,D34,D23)</f>
        <v>406</v>
      </c>
      <c r="E83" s="192">
        <f t="shared" si="28"/>
        <v>224</v>
      </c>
      <c r="F83" s="192">
        <f t="shared" si="28"/>
        <v>416</v>
      </c>
      <c r="G83" s="192">
        <f t="shared" si="28"/>
        <v>96</v>
      </c>
      <c r="H83" s="192">
        <f t="shared" si="28"/>
        <v>32</v>
      </c>
      <c r="I83" s="192">
        <f t="shared" si="28"/>
        <v>40</v>
      </c>
      <c r="J83" s="192">
        <f t="shared" si="28"/>
        <v>489</v>
      </c>
      <c r="K83" s="192">
        <f t="shared" si="28"/>
        <v>3054</v>
      </c>
      <c r="L83" s="192">
        <f t="shared" si="28"/>
        <v>493</v>
      </c>
      <c r="M83" s="193">
        <f t="shared" si="28"/>
        <v>210</v>
      </c>
      <c r="P83" s="265">
        <f>P23+P34+P46+P58+P70+P74+P81</f>
        <v>59</v>
      </c>
      <c r="Q83" s="222"/>
      <c r="R83" s="235"/>
      <c r="S83" s="14"/>
      <c r="U83" s="14"/>
      <c r="X83" s="192">
        <f t="shared" ref="X83:AC83" si="29">SUM(X81,X74,X70,X58,X46,X34,X23)</f>
        <v>282</v>
      </c>
      <c r="Y83" s="192">
        <f t="shared" si="29"/>
        <v>216</v>
      </c>
      <c r="Z83" s="192">
        <f t="shared" si="29"/>
        <v>256</v>
      </c>
      <c r="AA83" s="192">
        <f t="shared" si="29"/>
        <v>64</v>
      </c>
      <c r="AB83" s="192">
        <f t="shared" si="29"/>
        <v>16</v>
      </c>
      <c r="AC83" s="192">
        <f t="shared" si="29"/>
        <v>40</v>
      </c>
    </row>
    <row r="84" spans="1:29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S84" s="14"/>
      <c r="U84" s="14"/>
      <c r="AC84" s="14"/>
    </row>
    <row r="85" spans="1:29" s="62" customFormat="1" ht="12" customHeight="1" x14ac:dyDescent="0.2">
      <c r="A85" s="50"/>
      <c r="B85" s="89" t="s">
        <v>62</v>
      </c>
      <c r="C85" s="123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P85" s="266"/>
      <c r="Q85" s="50"/>
      <c r="S85" s="14"/>
      <c r="U85" s="14"/>
      <c r="Y85" s="62" t="s">
        <v>85</v>
      </c>
      <c r="Z85" s="157"/>
      <c r="AA85" s="120"/>
      <c r="AB85" s="122"/>
      <c r="AC85" s="122"/>
    </row>
    <row r="86" spans="1:29" s="62" customFormat="1" ht="12" customHeight="1" x14ac:dyDescent="0.2">
      <c r="A86" s="50"/>
      <c r="B86" s="87" t="s">
        <v>60</v>
      </c>
      <c r="C86" s="88">
        <f>SUM(N23,N34,N46,N58,N70,N74,N81)</f>
        <v>1214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P86" s="266"/>
      <c r="Q86" s="50"/>
      <c r="S86" s="14"/>
      <c r="U86" s="14"/>
      <c r="X86" s="155"/>
      <c r="Y86" s="154" t="s">
        <v>86</v>
      </c>
      <c r="Z86" s="90"/>
      <c r="AA86" s="90"/>
      <c r="AB86" s="90"/>
      <c r="AC86" s="91"/>
    </row>
    <row r="87" spans="1:29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M87" s="51"/>
      <c r="P87" s="266"/>
      <c r="Q87" s="14"/>
      <c r="S87" s="14"/>
      <c r="U87" s="14"/>
      <c r="X87" s="156"/>
      <c r="Y87" s="154" t="s">
        <v>127</v>
      </c>
    </row>
    <row r="88" spans="1:29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128</v>
      </c>
      <c r="L88" s="91"/>
      <c r="M88" s="204"/>
      <c r="P88" s="266"/>
      <c r="Q88" s="14"/>
      <c r="S88" s="14"/>
      <c r="U88" s="14"/>
      <c r="X88" s="156"/>
      <c r="Y88" s="154" t="s">
        <v>128</v>
      </c>
    </row>
    <row r="89" spans="1:29" s="62" customFormat="1" ht="12" customHeight="1" x14ac:dyDescent="0.2">
      <c r="A89" s="50"/>
      <c r="B89" s="87" t="s">
        <v>63</v>
      </c>
      <c r="C89" s="88">
        <f>SUM(C86:C88)</f>
        <v>2224</v>
      </c>
      <c r="D89" s="90"/>
      <c r="E89" s="154" t="s">
        <v>126</v>
      </c>
      <c r="M89" s="51"/>
      <c r="P89" s="266"/>
      <c r="Q89" s="14"/>
      <c r="S89" s="14"/>
      <c r="U89" s="14"/>
      <c r="X89" s="90"/>
      <c r="Y89" s="154" t="s">
        <v>126</v>
      </c>
    </row>
    <row r="90" spans="1:29" s="62" customFormat="1" ht="12" customHeight="1" thickBot="1" x14ac:dyDescent="0.25">
      <c r="A90" s="115"/>
      <c r="B90" s="118"/>
      <c r="C90" s="118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S90" s="14"/>
      <c r="U90" s="14"/>
      <c r="X90" s="118"/>
      <c r="Y90" s="119"/>
      <c r="Z90" s="118"/>
      <c r="AA90" s="118"/>
      <c r="AB90" s="118"/>
      <c r="AC90" s="115"/>
    </row>
    <row r="91" spans="1:29" s="62" customFormat="1" x14ac:dyDescent="0.2">
      <c r="A91" s="50"/>
      <c r="F91" s="15"/>
      <c r="I91" s="14"/>
      <c r="J91" s="14"/>
      <c r="K91" s="14"/>
      <c r="L91" s="14"/>
      <c r="M91" s="51"/>
      <c r="P91" s="266"/>
      <c r="Q91" s="14"/>
      <c r="S91" s="14"/>
      <c r="U91" s="14"/>
      <c r="Z91" s="15"/>
      <c r="AC91" s="14"/>
    </row>
    <row r="92" spans="1:29" s="62" customFormat="1" ht="14.25" thickBot="1" x14ac:dyDescent="0.25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18"/>
      <c r="S92" s="14"/>
      <c r="U92" s="14"/>
      <c r="X92" s="128"/>
      <c r="Y92" s="128"/>
      <c r="Z92" s="128"/>
      <c r="AA92" s="128"/>
      <c r="AB92" s="128"/>
      <c r="AC92" s="128"/>
    </row>
    <row r="93" spans="1:29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S93" s="14"/>
      <c r="U93" s="14"/>
      <c r="X93" s="128"/>
      <c r="Y93" s="128"/>
      <c r="Z93" s="128"/>
      <c r="AA93" s="128"/>
      <c r="AB93" s="128"/>
      <c r="AC93" s="128"/>
    </row>
    <row r="94" spans="1:29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S94" s="14"/>
      <c r="U94" s="14"/>
      <c r="X94" s="130"/>
      <c r="Y94" s="130"/>
      <c r="Z94" s="130"/>
      <c r="AA94" s="130"/>
      <c r="AB94" s="130"/>
      <c r="AC94" s="130"/>
    </row>
    <row r="95" spans="1:29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S95" s="14"/>
      <c r="U95" s="14"/>
    </row>
    <row r="96" spans="1:29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S96" s="14"/>
      <c r="U96" s="14"/>
    </row>
    <row r="97" spans="1:29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U97" s="14"/>
      <c r="AC97" s="14"/>
    </row>
    <row r="98" spans="1:29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U98" s="14"/>
      <c r="AC98" s="14"/>
    </row>
    <row r="99" spans="1:29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U99" s="14"/>
      <c r="AC99" s="14"/>
    </row>
    <row r="100" spans="1:29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U100" s="14"/>
      <c r="AC100" s="14"/>
    </row>
    <row r="101" spans="1:29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U101" s="14"/>
      <c r="AC101" s="14"/>
    </row>
    <row r="102" spans="1:29" s="62" customFormat="1" x14ac:dyDescent="0.2">
      <c r="A102" s="50"/>
      <c r="I102" s="14"/>
      <c r="J102" s="14"/>
      <c r="K102" s="14"/>
      <c r="L102" s="14"/>
      <c r="M102" s="51"/>
      <c r="P102" s="266"/>
      <c r="Q102" s="14"/>
      <c r="S102" s="14"/>
      <c r="U102" s="14"/>
      <c r="AC102" s="14"/>
    </row>
    <row r="103" spans="1:29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U103" s="14"/>
      <c r="AC103" s="14"/>
    </row>
    <row r="104" spans="1:29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U104" s="14"/>
      <c r="AC104" s="14"/>
    </row>
    <row r="105" spans="1:29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U105" s="14"/>
      <c r="AC105" s="14"/>
    </row>
    <row r="106" spans="1:29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U106" s="14"/>
      <c r="AC106" s="14"/>
    </row>
    <row r="107" spans="1:29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U107" s="14"/>
      <c r="AC107" s="14"/>
    </row>
    <row r="108" spans="1:29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U108" s="14"/>
      <c r="AC108" s="14"/>
    </row>
    <row r="109" spans="1:29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U109" s="14"/>
      <c r="AC109" s="14"/>
    </row>
    <row r="110" spans="1:29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U110" s="14"/>
      <c r="AC110" s="14"/>
    </row>
    <row r="111" spans="1:29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U111" s="14"/>
      <c r="AC111" s="14"/>
    </row>
    <row r="112" spans="1:29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U112" s="14"/>
      <c r="AC112" s="14"/>
    </row>
    <row r="113" spans="1:29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U113" s="14"/>
      <c r="AC113" s="14"/>
    </row>
    <row r="114" spans="1:29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U114" s="14"/>
      <c r="AC114" s="14"/>
    </row>
    <row r="115" spans="1:29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U115" s="14"/>
      <c r="AC115" s="14"/>
    </row>
    <row r="116" spans="1:29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U116" s="14"/>
      <c r="AC116" s="14"/>
    </row>
    <row r="117" spans="1:29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U117" s="14"/>
      <c r="AC117" s="14"/>
    </row>
    <row r="118" spans="1:29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U118" s="14"/>
      <c r="AC118" s="14"/>
    </row>
    <row r="119" spans="1:29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U119" s="14"/>
      <c r="AC119" s="14"/>
    </row>
    <row r="120" spans="1:29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U120" s="14"/>
      <c r="AC120" s="14"/>
    </row>
    <row r="121" spans="1:29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U121" s="14"/>
      <c r="AC121" s="14"/>
    </row>
    <row r="122" spans="1:29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U122" s="14"/>
      <c r="AC122" s="14"/>
    </row>
    <row r="123" spans="1:29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U123" s="14"/>
      <c r="AC123" s="14"/>
    </row>
    <row r="124" spans="1:29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U124" s="14"/>
      <c r="AC124" s="14"/>
    </row>
    <row r="125" spans="1:29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U125" s="14"/>
      <c r="AC125" s="14"/>
    </row>
    <row r="126" spans="1:29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U126" s="14"/>
      <c r="AC126" s="14"/>
    </row>
    <row r="127" spans="1:29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U127" s="14"/>
      <c r="AC127" s="14"/>
    </row>
    <row r="128" spans="1:29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U128" s="14"/>
      <c r="AC128" s="14"/>
    </row>
    <row r="129" spans="1:29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U129" s="14"/>
      <c r="AC129" s="14"/>
    </row>
    <row r="130" spans="1:29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U130" s="14"/>
      <c r="AC130" s="14"/>
    </row>
    <row r="131" spans="1:29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U131" s="14"/>
      <c r="AC131" s="14"/>
    </row>
    <row r="132" spans="1:29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U132" s="14"/>
      <c r="AC132" s="14"/>
    </row>
    <row r="133" spans="1:29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U133" s="14"/>
      <c r="AC133" s="14"/>
    </row>
    <row r="134" spans="1:29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U134" s="14"/>
      <c r="AC134" s="14"/>
    </row>
    <row r="135" spans="1:29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U135" s="14"/>
      <c r="AC135" s="14"/>
    </row>
    <row r="136" spans="1:29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U136" s="14"/>
      <c r="AC136" s="14"/>
    </row>
    <row r="137" spans="1:29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U137" s="14"/>
      <c r="AC137" s="14"/>
    </row>
    <row r="138" spans="1:29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U138" s="14"/>
      <c r="AC138" s="14"/>
    </row>
    <row r="139" spans="1:29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U139" s="14"/>
      <c r="AC139" s="14"/>
    </row>
    <row r="140" spans="1:29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U140" s="14"/>
      <c r="AC140" s="14"/>
    </row>
    <row r="141" spans="1:29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U141" s="14"/>
      <c r="AC141" s="14"/>
    </row>
    <row r="142" spans="1:29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U142" s="14"/>
      <c r="AC142" s="14"/>
    </row>
    <row r="143" spans="1:29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U143" s="14"/>
      <c r="AC143" s="14"/>
    </row>
    <row r="144" spans="1:29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U144" s="14"/>
      <c r="AC144" s="14"/>
    </row>
    <row r="145" spans="1:29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U145" s="14"/>
      <c r="AC145" s="14"/>
    </row>
    <row r="146" spans="1:29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U146" s="14"/>
      <c r="AC146" s="14"/>
    </row>
    <row r="147" spans="1:29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U147" s="14"/>
      <c r="AC147" s="14"/>
    </row>
    <row r="148" spans="1:29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U148" s="14"/>
      <c r="AC148" s="14"/>
    </row>
    <row r="149" spans="1:29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U149" s="14"/>
      <c r="AC149" s="14"/>
    </row>
    <row r="150" spans="1:29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U150" s="14"/>
      <c r="AC150" s="14"/>
    </row>
    <row r="151" spans="1:29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U151" s="14"/>
      <c r="AC151" s="14"/>
    </row>
    <row r="152" spans="1:29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U152" s="14"/>
      <c r="AC152" s="14"/>
    </row>
    <row r="153" spans="1:29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U153" s="14"/>
      <c r="AC153" s="14"/>
    </row>
    <row r="154" spans="1:29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U154" s="14"/>
      <c r="AC154" s="14"/>
    </row>
    <row r="155" spans="1:29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U155" s="14"/>
      <c r="AC155" s="14"/>
    </row>
    <row r="156" spans="1:29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U156" s="14"/>
      <c r="AC156" s="14"/>
    </row>
    <row r="157" spans="1:29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U157" s="14"/>
      <c r="AC157" s="14"/>
    </row>
    <row r="158" spans="1:29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U158" s="14"/>
      <c r="AC158" s="14"/>
    </row>
    <row r="159" spans="1:29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U159" s="14"/>
      <c r="AC159" s="14"/>
    </row>
    <row r="160" spans="1:29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U160" s="14"/>
      <c r="AC160" s="14"/>
    </row>
    <row r="161" spans="1:29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U161" s="14"/>
      <c r="AC161" s="14"/>
    </row>
    <row r="162" spans="1:29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U162" s="14"/>
      <c r="AC162" s="14"/>
    </row>
    <row r="163" spans="1:29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U163" s="14"/>
      <c r="AC163" s="14"/>
    </row>
    <row r="164" spans="1:29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U164" s="14"/>
      <c r="AC164" s="14"/>
    </row>
    <row r="165" spans="1:29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U165" s="14"/>
      <c r="AC165" s="14"/>
    </row>
    <row r="166" spans="1:29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U166" s="14"/>
      <c r="AC166" s="14"/>
    </row>
    <row r="167" spans="1:29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U167" s="14"/>
      <c r="AC167" s="14"/>
    </row>
    <row r="168" spans="1:29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U168" s="14"/>
      <c r="AC168" s="14"/>
    </row>
    <row r="169" spans="1:29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U169" s="14"/>
      <c r="AC169" s="14"/>
    </row>
    <row r="170" spans="1:29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U170" s="14"/>
      <c r="AC170" s="14"/>
    </row>
    <row r="171" spans="1:29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U171" s="14"/>
      <c r="AC171" s="14"/>
    </row>
    <row r="172" spans="1:29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U172" s="14"/>
      <c r="AC172" s="14"/>
    </row>
    <row r="173" spans="1:29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U173" s="14"/>
      <c r="AC173" s="14"/>
    </row>
    <row r="174" spans="1:29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U174" s="14"/>
      <c r="AC174" s="14"/>
    </row>
    <row r="175" spans="1:29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U175" s="14"/>
      <c r="AC175" s="14"/>
    </row>
    <row r="176" spans="1:29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U176" s="14"/>
      <c r="AC176" s="14"/>
    </row>
    <row r="177" spans="1:29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U177" s="14"/>
      <c r="AC177" s="14"/>
    </row>
    <row r="178" spans="1:29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U178" s="14"/>
      <c r="AC178" s="14"/>
    </row>
    <row r="179" spans="1:29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U179" s="14"/>
      <c r="AC179" s="14"/>
    </row>
    <row r="180" spans="1:29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U180" s="14"/>
      <c r="AC180" s="14"/>
    </row>
    <row r="181" spans="1:29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U181" s="14"/>
      <c r="AC181" s="14"/>
    </row>
    <row r="182" spans="1:29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U182" s="14"/>
      <c r="AC182" s="14"/>
    </row>
    <row r="183" spans="1:29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U183" s="14"/>
      <c r="AC183" s="14"/>
    </row>
    <row r="184" spans="1:29" s="62" customFormat="1" x14ac:dyDescent="0.2">
      <c r="A184" s="50"/>
      <c r="I184" s="14"/>
      <c r="J184" s="14"/>
      <c r="K184" s="14"/>
      <c r="L184" s="14"/>
      <c r="M184" s="51"/>
      <c r="P184" s="266"/>
      <c r="Q184" s="14"/>
      <c r="S184" s="14"/>
      <c r="U184" s="14"/>
      <c r="AC184" s="14"/>
    </row>
    <row r="185" spans="1:29" x14ac:dyDescent="0.2">
      <c r="Q185" s="14"/>
    </row>
    <row r="186" spans="1:29" x14ac:dyDescent="0.2">
      <c r="Q186" s="14"/>
    </row>
  </sheetData>
  <mergeCells count="8">
    <mergeCell ref="Q10:Q11"/>
    <mergeCell ref="D10:L10"/>
    <mergeCell ref="A10:A11"/>
    <mergeCell ref="B10:B11"/>
    <mergeCell ref="E95:M95"/>
    <mergeCell ref="E96:M96"/>
    <mergeCell ref="N10:N11"/>
    <mergeCell ref="C10:C11"/>
  </mergeCells>
  <printOptions horizont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86"/>
  <sheetViews>
    <sheetView topLeftCell="A13" zoomScale="70" zoomScaleNormal="70" zoomScaleSheetLayoutView="100" workbookViewId="0">
      <selection activeCell="B71" sqref="B71"/>
    </sheetView>
  </sheetViews>
  <sheetFormatPr defaultColWidth="9.140625" defaultRowHeight="12.75" x14ac:dyDescent="0.2"/>
  <cols>
    <col min="1" max="1" width="4.42578125" style="50" customWidth="1"/>
    <col min="2" max="2" width="48.28515625" style="62" bestFit="1" customWidth="1"/>
    <col min="3" max="3" width="10.85546875" style="62" customWidth="1"/>
    <col min="4" max="4" width="4.85546875" style="62" customWidth="1"/>
    <col min="5" max="5" width="5.28515625" style="62" customWidth="1"/>
    <col min="6" max="6" width="5.7109375" style="62" customWidth="1"/>
    <col min="7" max="8" width="5.85546875" style="62" customWidth="1"/>
    <col min="9" max="9" width="6" style="14" customWidth="1"/>
    <col min="10" max="12" width="6" style="78" customWidth="1"/>
    <col min="13" max="13" width="9.140625" style="51"/>
    <col min="14" max="14" width="9.140625" style="62" hidden="1" customWidth="1"/>
    <col min="15" max="15" width="3.28515625" style="62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62"/>
  </cols>
  <sheetData>
    <row r="6" spans="1:21" ht="21.75" customHeight="1" thickBot="1" x14ac:dyDescent="0.25">
      <c r="J6" s="100"/>
      <c r="K6" s="100"/>
      <c r="L6" s="100"/>
    </row>
    <row r="7" spans="1:21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P7" s="256"/>
      <c r="Q7" s="84"/>
      <c r="S7" s="84"/>
      <c r="U7" s="84"/>
    </row>
    <row r="8" spans="1:21" s="83" customFormat="1" ht="14.1" customHeight="1" x14ac:dyDescent="0.3">
      <c r="A8" s="104" t="s">
        <v>138</v>
      </c>
      <c r="I8" s="84"/>
      <c r="J8" s="84"/>
      <c r="K8" s="84"/>
      <c r="L8" s="84"/>
      <c r="M8" s="201"/>
      <c r="P8" s="256"/>
      <c r="Q8" s="84"/>
      <c r="S8" s="84"/>
      <c r="U8" s="84"/>
    </row>
    <row r="9" spans="1:21" s="85" customFormat="1" ht="14.1" customHeight="1" x14ac:dyDescent="0.25">
      <c r="A9" s="104" t="s">
        <v>119</v>
      </c>
      <c r="I9" s="86"/>
      <c r="J9" s="86"/>
      <c r="K9" s="86"/>
      <c r="L9" s="86"/>
      <c r="M9" s="202"/>
      <c r="P9" s="257"/>
      <c r="Q9" s="86"/>
      <c r="S9" s="86"/>
      <c r="U9" s="86"/>
    </row>
    <row r="10" spans="1:21" s="1" customFormat="1" ht="32.2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68" t="s">
        <v>3</v>
      </c>
      <c r="P10" s="258" t="s">
        <v>5</v>
      </c>
      <c r="Q10" s="268" t="s">
        <v>129</v>
      </c>
      <c r="R10" s="223"/>
    </row>
    <row r="11" spans="1:21" s="1" customFormat="1" ht="12" customHeight="1" x14ac:dyDescent="0.2">
      <c r="A11" s="272"/>
      <c r="B11" s="272"/>
      <c r="C11" s="268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4" t="s">
        <v>15</v>
      </c>
      <c r="C13" s="5" t="s">
        <v>16</v>
      </c>
      <c r="D13" s="6">
        <v>16</v>
      </c>
      <c r="E13" s="6">
        <v>16</v>
      </c>
      <c r="F13" s="6"/>
      <c r="G13" s="7"/>
      <c r="H13" s="110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234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16</v>
      </c>
      <c r="E14" s="12">
        <v>16</v>
      </c>
      <c r="F14" s="12"/>
      <c r="G14" s="7"/>
      <c r="H14" s="110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234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8</v>
      </c>
      <c r="E15" s="12">
        <v>8</v>
      </c>
      <c r="F15" s="12"/>
      <c r="G15" s="7"/>
      <c r="H15" s="110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130</v>
      </c>
      <c r="R15" s="234"/>
      <c r="S15" s="159"/>
      <c r="U15" s="160" t="s">
        <v>98</v>
      </c>
    </row>
    <row r="16" spans="1:21" s="9" customFormat="1" ht="12" customHeight="1" x14ac:dyDescent="0.2">
      <c r="A16" s="8">
        <v>4</v>
      </c>
      <c r="B16" s="4" t="s">
        <v>19</v>
      </c>
      <c r="C16" s="5" t="s">
        <v>20</v>
      </c>
      <c r="D16" s="6">
        <v>8</v>
      </c>
      <c r="E16" s="6">
        <v>8</v>
      </c>
      <c r="F16" s="6"/>
      <c r="G16" s="7"/>
      <c r="H16" s="110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130</v>
      </c>
      <c r="R16" s="234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4" t="s">
        <v>21</v>
      </c>
      <c r="C17" s="5" t="s">
        <v>16</v>
      </c>
      <c r="D17" s="6">
        <v>16</v>
      </c>
      <c r="E17" s="6">
        <v>8</v>
      </c>
      <c r="F17" s="6">
        <v>16</v>
      </c>
      <c r="G17" s="7"/>
      <c r="H17" s="110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131</v>
      </c>
      <c r="R17" s="234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8</v>
      </c>
      <c r="E18" s="18"/>
      <c r="F18" s="18"/>
      <c r="G18" s="18">
        <v>16</v>
      </c>
      <c r="H18" s="112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130</v>
      </c>
      <c r="R18" s="234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8</v>
      </c>
      <c r="E19" s="30"/>
      <c r="F19" s="30">
        <v>16</v>
      </c>
      <c r="G19" s="30"/>
      <c r="H19" s="113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131</v>
      </c>
      <c r="R19" s="234"/>
      <c r="S19" s="158"/>
      <c r="U19" s="165" t="s">
        <v>99</v>
      </c>
    </row>
    <row r="20" spans="1:21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5"/>
      <c r="G20" s="5"/>
      <c r="H20" s="107"/>
      <c r="I20" s="8"/>
      <c r="J20" s="179">
        <v>4</v>
      </c>
      <c r="K20" s="179">
        <f t="shared" si="0"/>
        <v>11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132</v>
      </c>
      <c r="R20" s="234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16</v>
      </c>
      <c r="F21" s="58"/>
      <c r="G21" s="59"/>
      <c r="H21" s="111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133</v>
      </c>
      <c r="R21" s="234"/>
      <c r="S21" s="159"/>
      <c r="U21" s="161" t="s">
        <v>97</v>
      </c>
    </row>
    <row r="22" spans="1:21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16</v>
      </c>
      <c r="F22" s="18"/>
      <c r="G22" s="18"/>
      <c r="H22" s="112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234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226</v>
      </c>
      <c r="C23" s="61"/>
      <c r="D23" s="61">
        <f t="shared" ref="D23:I23" si="3">SUM(D13:D22)</f>
        <v>90</v>
      </c>
      <c r="E23" s="61">
        <f t="shared" si="3"/>
        <v>88</v>
      </c>
      <c r="F23" s="61">
        <f t="shared" si="3"/>
        <v>32</v>
      </c>
      <c r="G23" s="61">
        <f t="shared" si="3"/>
        <v>16</v>
      </c>
      <c r="H23" s="93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484</v>
      </c>
      <c r="L23" s="61">
        <f>SUM(L13:L22)</f>
        <v>66</v>
      </c>
      <c r="M23" s="227">
        <f>SUM(M13:M22)</f>
        <v>30</v>
      </c>
      <c r="N23" s="97">
        <f>SUM(D23:I23)</f>
        <v>226</v>
      </c>
      <c r="P23" s="262">
        <f>SUM(P13:P22)</f>
        <v>10</v>
      </c>
      <c r="Q23" s="7"/>
      <c r="R23" s="235"/>
      <c r="S23" s="159"/>
    </row>
    <row r="24" spans="1:2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9"/>
      <c r="S24" s="14"/>
      <c r="T24" s="62"/>
      <c r="U24" s="14"/>
    </row>
    <row r="25" spans="1:21" ht="12" customHeight="1" x14ac:dyDescent="0.2">
      <c r="A25" s="18">
        <v>1</v>
      </c>
      <c r="B25" s="16" t="s">
        <v>24</v>
      </c>
      <c r="C25" s="17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234"/>
      <c r="S25" s="158" t="s">
        <v>84</v>
      </c>
      <c r="T25" s="62"/>
      <c r="U25" s="163" t="s">
        <v>98</v>
      </c>
    </row>
    <row r="26" spans="1:21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16</v>
      </c>
      <c r="E26" s="6">
        <v>16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85</v>
      </c>
      <c r="L26" s="179">
        <f t="shared" ref="L26:L31" si="5">IF(D26=16,12,6)</f>
        <v>12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234"/>
      <c r="S26" s="158" t="s">
        <v>84</v>
      </c>
      <c r="U26" s="164" t="s">
        <v>98</v>
      </c>
    </row>
    <row r="27" spans="1:21" ht="12" customHeight="1" x14ac:dyDescent="0.2">
      <c r="A27" s="18">
        <v>3</v>
      </c>
      <c r="B27" s="79" t="s">
        <v>29</v>
      </c>
      <c r="C27" s="17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4"/>
        <v>45</v>
      </c>
      <c r="L27" s="179">
        <f t="shared" si="5"/>
        <v>6</v>
      </c>
      <c r="M27" s="224">
        <v>3</v>
      </c>
      <c r="N27" s="26"/>
      <c r="P27" s="261">
        <f t="shared" si="6"/>
        <v>1</v>
      </c>
      <c r="Q27" s="181" t="s">
        <v>130</v>
      </c>
      <c r="R27" s="234"/>
      <c r="S27" s="158" t="s">
        <v>84</v>
      </c>
      <c r="T27" s="62"/>
      <c r="U27" s="163" t="s">
        <v>98</v>
      </c>
    </row>
    <row r="28" spans="1:2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4"/>
        <v>45</v>
      </c>
      <c r="L28" s="179">
        <f t="shared" si="5"/>
        <v>6</v>
      </c>
      <c r="M28" s="224">
        <v>3</v>
      </c>
      <c r="N28" s="25"/>
      <c r="P28" s="261">
        <f t="shared" si="6"/>
        <v>1</v>
      </c>
      <c r="Q28" s="181" t="s">
        <v>130</v>
      </c>
      <c r="R28" s="234"/>
      <c r="S28" s="158" t="s">
        <v>84</v>
      </c>
      <c r="T28" s="62"/>
      <c r="U28" s="163" t="s">
        <v>98</v>
      </c>
    </row>
    <row r="29" spans="1:21" ht="12" customHeight="1" x14ac:dyDescent="0.2">
      <c r="A29" s="18">
        <v>5</v>
      </c>
      <c r="B29" s="24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4"/>
        <v>87</v>
      </c>
      <c r="L29" s="179">
        <f t="shared" si="5"/>
        <v>12</v>
      </c>
      <c r="M29" s="224">
        <v>5</v>
      </c>
      <c r="N29" s="24"/>
      <c r="P29" s="261">
        <f t="shared" si="6"/>
        <v>2</v>
      </c>
      <c r="Q29" s="181" t="s">
        <v>131</v>
      </c>
      <c r="R29" s="234"/>
      <c r="S29" s="158" t="s">
        <v>84</v>
      </c>
      <c r="T29" s="62"/>
      <c r="U29" s="14" t="s">
        <v>99</v>
      </c>
    </row>
    <row r="30" spans="1:2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4"/>
        <v>70</v>
      </c>
      <c r="L30" s="179">
        <f t="shared" si="5"/>
        <v>6</v>
      </c>
      <c r="M30" s="224">
        <v>4</v>
      </c>
      <c r="N30" s="152"/>
      <c r="P30" s="261">
        <f t="shared" si="6"/>
        <v>1</v>
      </c>
      <c r="Q30" s="181" t="s">
        <v>131</v>
      </c>
      <c r="R30" s="234"/>
      <c r="S30" s="14"/>
      <c r="T30" s="62"/>
      <c r="U30" s="14" t="s">
        <v>99</v>
      </c>
    </row>
    <row r="31" spans="1:21" ht="12" customHeight="1" x14ac:dyDescent="0.2">
      <c r="A31" s="22">
        <v>7</v>
      </c>
      <c r="B31" s="125" t="s">
        <v>45</v>
      </c>
      <c r="C31" s="5" t="s">
        <v>20</v>
      </c>
      <c r="D31" s="30">
        <v>8</v>
      </c>
      <c r="E31" s="30"/>
      <c r="F31" s="30"/>
      <c r="G31" s="6">
        <v>16</v>
      </c>
      <c r="H31" s="38"/>
      <c r="I31" s="30"/>
      <c r="J31" s="50">
        <v>6</v>
      </c>
      <c r="K31" s="179">
        <f t="shared" si="4"/>
        <v>70</v>
      </c>
      <c r="L31" s="179">
        <f t="shared" si="5"/>
        <v>6</v>
      </c>
      <c r="M31" s="247">
        <v>4</v>
      </c>
      <c r="N31" s="37"/>
      <c r="P31" s="261">
        <f t="shared" si="6"/>
        <v>1</v>
      </c>
      <c r="Q31" s="181" t="s">
        <v>131</v>
      </c>
      <c r="R31" s="234"/>
      <c r="S31" s="158" t="s">
        <v>84</v>
      </c>
      <c r="T31" s="62"/>
      <c r="U31" s="14" t="s">
        <v>99</v>
      </c>
    </row>
    <row r="32" spans="1:21" ht="12" customHeight="1" x14ac:dyDescent="0.2">
      <c r="A32" s="22">
        <v>8</v>
      </c>
      <c r="B32" s="80" t="s">
        <v>30</v>
      </c>
      <c r="C32" s="17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4"/>
        <v>30</v>
      </c>
      <c r="L32" s="179">
        <v>0</v>
      </c>
      <c r="M32" s="224">
        <v>2</v>
      </c>
      <c r="N32" s="27"/>
      <c r="P32" s="261">
        <f t="shared" si="6"/>
        <v>0</v>
      </c>
      <c r="Q32" s="181" t="s">
        <v>133</v>
      </c>
      <c r="R32" s="234"/>
      <c r="S32" s="14"/>
      <c r="T32" s="62"/>
      <c r="U32" s="162" t="s">
        <v>97</v>
      </c>
    </row>
    <row r="33" spans="1:21" ht="12" customHeight="1" x14ac:dyDescent="0.2">
      <c r="A33" s="18">
        <v>9</v>
      </c>
      <c r="B33" s="28" t="s">
        <v>31</v>
      </c>
      <c r="C33" s="29" t="s">
        <v>20</v>
      </c>
      <c r="D33" s="18"/>
      <c r="E33" s="6">
        <v>16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234"/>
      <c r="S33" s="14"/>
      <c r="T33" s="62"/>
      <c r="U33" s="14" t="s">
        <v>97</v>
      </c>
    </row>
    <row r="34" spans="1:21" ht="12" customHeight="1" x14ac:dyDescent="0.2">
      <c r="A34" s="70"/>
      <c r="B34" s="31" t="str">
        <f>CONCATENATE("Razem        ",SUM(D34:I34))</f>
        <v>Razem        216</v>
      </c>
      <c r="C34" s="32"/>
      <c r="D34" s="53">
        <f t="shared" ref="D34:I34" si="7">SUM(D25:D33)</f>
        <v>72</v>
      </c>
      <c r="E34" s="53">
        <f t="shared" si="7"/>
        <v>48</v>
      </c>
      <c r="F34" s="53">
        <f t="shared" si="7"/>
        <v>48</v>
      </c>
      <c r="G34" s="53">
        <f t="shared" si="7"/>
        <v>48</v>
      </c>
      <c r="H34" s="53">
        <f t="shared" si="7"/>
        <v>0</v>
      </c>
      <c r="I34" s="53">
        <f t="shared" si="7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53">
        <f>SUM(M25:M33)</f>
        <v>30</v>
      </c>
      <c r="N34" s="60">
        <f>SUM(D34:I34)</f>
        <v>216</v>
      </c>
      <c r="P34" s="262">
        <f>SUM(P25:P33)</f>
        <v>9</v>
      </c>
      <c r="Q34" s="181"/>
      <c r="R34" s="235"/>
      <c r="S34" s="14"/>
      <c r="T34" s="62"/>
      <c r="U34" s="14"/>
    </row>
    <row r="35" spans="1:21" ht="12" customHeight="1" x14ac:dyDescent="0.2">
      <c r="A35" s="33" t="s">
        <v>32</v>
      </c>
      <c r="C35" s="34"/>
      <c r="D35" s="35"/>
      <c r="J35" s="14"/>
      <c r="K35" s="179"/>
      <c r="L35" s="190"/>
      <c r="M35" s="203"/>
      <c r="P35" s="263"/>
      <c r="Q35" s="14"/>
      <c r="R35" s="9"/>
      <c r="S35" s="14"/>
      <c r="T35" s="62"/>
      <c r="U35" s="14"/>
    </row>
    <row r="36" spans="1:21" ht="12" customHeight="1" x14ac:dyDescent="0.2">
      <c r="A36" s="30">
        <v>1</v>
      </c>
      <c r="B36" s="36" t="s">
        <v>33</v>
      </c>
      <c r="C36" s="5" t="s">
        <v>16</v>
      </c>
      <c r="D36" s="30">
        <v>8</v>
      </c>
      <c r="E36" s="30"/>
      <c r="F36" s="6">
        <v>16</v>
      </c>
      <c r="G36" s="30"/>
      <c r="H36" s="30"/>
      <c r="I36" s="30"/>
      <c r="J36" s="181">
        <v>8</v>
      </c>
      <c r="K36" s="179">
        <f>M36*25-(D36+E36+F36+G36+H36+I36+J36)</f>
        <v>68</v>
      </c>
      <c r="L36" s="179">
        <f>IF(D36=16,12,6)</f>
        <v>6</v>
      </c>
      <c r="M36" s="240">
        <v>4</v>
      </c>
      <c r="N36" s="36"/>
      <c r="P36" s="261">
        <f>ROUND((L36/25+(L36*K36/SUM(D36:I36))/25),0)</f>
        <v>1</v>
      </c>
      <c r="Q36" s="181" t="s">
        <v>131</v>
      </c>
      <c r="R36" s="234"/>
      <c r="S36" s="158" t="s">
        <v>84</v>
      </c>
      <c r="T36" s="62"/>
      <c r="U36" s="166" t="s">
        <v>99</v>
      </c>
    </row>
    <row r="37" spans="1:21" ht="12" customHeight="1" x14ac:dyDescent="0.2">
      <c r="A37" s="30">
        <v>2</v>
      </c>
      <c r="B37" s="37" t="s">
        <v>34</v>
      </c>
      <c r="C37" s="5" t="s">
        <v>16</v>
      </c>
      <c r="D37" s="30">
        <v>8</v>
      </c>
      <c r="E37" s="30"/>
      <c r="F37" s="6">
        <v>16</v>
      </c>
      <c r="G37" s="30"/>
      <c r="H37" s="30"/>
      <c r="I37" s="30"/>
      <c r="J37" s="181">
        <v>8</v>
      </c>
      <c r="K37" s="179">
        <f t="shared" ref="K37:K45" si="8">M37*25-(D37+E37+F37+G37+H37+I37+J37)</f>
        <v>43</v>
      </c>
      <c r="L37" s="179">
        <f t="shared" ref="L37:L44" si="9">IF(D37=16,12,6)</f>
        <v>6</v>
      </c>
      <c r="M37" s="240">
        <v>3</v>
      </c>
      <c r="N37" s="37"/>
      <c r="P37" s="261">
        <f t="shared" ref="P37:P45" si="10">ROUND((L37/25+(L37*K37/SUM(D37:I37))/25),0)</f>
        <v>1</v>
      </c>
      <c r="Q37" s="181" t="s">
        <v>131</v>
      </c>
      <c r="R37" s="234"/>
      <c r="S37" s="158" t="s">
        <v>84</v>
      </c>
      <c r="T37" s="62"/>
      <c r="U37" s="166" t="s">
        <v>99</v>
      </c>
    </row>
    <row r="38" spans="1:21" ht="12" customHeight="1" x14ac:dyDescent="0.2">
      <c r="A38" s="30">
        <v>3</v>
      </c>
      <c r="B38" s="37" t="s">
        <v>35</v>
      </c>
      <c r="C38" s="5" t="s">
        <v>20</v>
      </c>
      <c r="D38" s="30">
        <v>8</v>
      </c>
      <c r="E38" s="30"/>
      <c r="F38" s="30"/>
      <c r="G38" s="6">
        <v>16</v>
      </c>
      <c r="H38" s="30"/>
      <c r="I38" s="30"/>
      <c r="J38" s="181">
        <v>6</v>
      </c>
      <c r="K38" s="179">
        <f t="shared" si="8"/>
        <v>45</v>
      </c>
      <c r="L38" s="179">
        <f t="shared" si="9"/>
        <v>6</v>
      </c>
      <c r="M38" s="240">
        <v>3</v>
      </c>
      <c r="N38" s="37"/>
      <c r="P38" s="261">
        <f t="shared" si="10"/>
        <v>1</v>
      </c>
      <c r="Q38" s="181" t="s">
        <v>130</v>
      </c>
      <c r="R38" s="234"/>
      <c r="S38" s="158" t="s">
        <v>84</v>
      </c>
      <c r="T38" s="62"/>
      <c r="U38" s="163" t="s">
        <v>98</v>
      </c>
    </row>
    <row r="39" spans="1:21" ht="12" customHeight="1" x14ac:dyDescent="0.2">
      <c r="A39" s="30">
        <v>4</v>
      </c>
      <c r="B39" s="37" t="s">
        <v>36</v>
      </c>
      <c r="C39" s="5" t="s">
        <v>20</v>
      </c>
      <c r="D39" s="30">
        <v>8</v>
      </c>
      <c r="E39" s="30"/>
      <c r="F39" s="6">
        <v>16</v>
      </c>
      <c r="G39" s="30"/>
      <c r="H39" s="30"/>
      <c r="I39" s="30"/>
      <c r="J39" s="181">
        <v>6</v>
      </c>
      <c r="K39" s="179">
        <f t="shared" si="8"/>
        <v>45</v>
      </c>
      <c r="L39" s="179">
        <f t="shared" si="9"/>
        <v>6</v>
      </c>
      <c r="M39" s="240">
        <v>3</v>
      </c>
      <c r="N39" s="37"/>
      <c r="P39" s="261">
        <f t="shared" si="10"/>
        <v>1</v>
      </c>
      <c r="Q39" s="181" t="s">
        <v>131</v>
      </c>
      <c r="R39" s="234"/>
      <c r="S39" s="14"/>
      <c r="T39" s="62"/>
      <c r="U39" s="166" t="s">
        <v>99</v>
      </c>
    </row>
    <row r="40" spans="1:21" ht="12" customHeight="1" x14ac:dyDescent="0.2">
      <c r="A40" s="30">
        <v>5</v>
      </c>
      <c r="B40" s="37" t="s">
        <v>37</v>
      </c>
      <c r="C40" s="5" t="s">
        <v>20</v>
      </c>
      <c r="D40" s="30">
        <v>8</v>
      </c>
      <c r="E40" s="30"/>
      <c r="F40" s="6">
        <v>16</v>
      </c>
      <c r="G40" s="30"/>
      <c r="H40" s="30"/>
      <c r="I40" s="30"/>
      <c r="J40" s="181">
        <v>6</v>
      </c>
      <c r="K40" s="179">
        <f t="shared" si="8"/>
        <v>45</v>
      </c>
      <c r="L40" s="179">
        <f t="shared" si="9"/>
        <v>6</v>
      </c>
      <c r="M40" s="240">
        <v>3</v>
      </c>
      <c r="N40" s="37"/>
      <c r="P40" s="261">
        <f t="shared" si="10"/>
        <v>1</v>
      </c>
      <c r="Q40" s="181" t="s">
        <v>131</v>
      </c>
      <c r="R40" s="234"/>
      <c r="S40" s="14"/>
      <c r="T40" s="62"/>
      <c r="U40" s="166" t="s">
        <v>99</v>
      </c>
    </row>
    <row r="41" spans="1:21" ht="12" customHeight="1" x14ac:dyDescent="0.2">
      <c r="A41" s="30">
        <v>6</v>
      </c>
      <c r="B41" s="37" t="s">
        <v>38</v>
      </c>
      <c r="C41" s="5" t="s">
        <v>16</v>
      </c>
      <c r="D41" s="30">
        <v>8</v>
      </c>
      <c r="E41" s="30"/>
      <c r="F41" s="6">
        <v>16</v>
      </c>
      <c r="G41" s="30"/>
      <c r="H41" s="30"/>
      <c r="I41" s="30"/>
      <c r="J41" s="181">
        <v>8</v>
      </c>
      <c r="K41" s="179">
        <f t="shared" si="8"/>
        <v>43</v>
      </c>
      <c r="L41" s="179">
        <f t="shared" si="9"/>
        <v>6</v>
      </c>
      <c r="M41" s="240">
        <v>3</v>
      </c>
      <c r="N41" s="37"/>
      <c r="P41" s="261">
        <f t="shared" si="10"/>
        <v>1</v>
      </c>
      <c r="Q41" s="181" t="s">
        <v>131</v>
      </c>
      <c r="R41" s="234"/>
      <c r="S41" s="158" t="s">
        <v>84</v>
      </c>
      <c r="T41" s="62"/>
      <c r="U41" s="166" t="s">
        <v>99</v>
      </c>
    </row>
    <row r="42" spans="1:21" ht="12" customHeight="1" x14ac:dyDescent="0.2">
      <c r="A42" s="30">
        <v>7</v>
      </c>
      <c r="B42" s="37" t="s">
        <v>59</v>
      </c>
      <c r="C42" s="5" t="s">
        <v>20</v>
      </c>
      <c r="D42" s="30">
        <v>8</v>
      </c>
      <c r="E42" s="30"/>
      <c r="F42" s="6">
        <v>16</v>
      </c>
      <c r="G42" s="30"/>
      <c r="H42" s="38"/>
      <c r="I42" s="30"/>
      <c r="J42" s="181">
        <v>6</v>
      </c>
      <c r="K42" s="179">
        <f t="shared" si="8"/>
        <v>45</v>
      </c>
      <c r="L42" s="179">
        <f t="shared" si="9"/>
        <v>6</v>
      </c>
      <c r="M42" s="240">
        <v>3</v>
      </c>
      <c r="N42" s="37"/>
      <c r="P42" s="261">
        <f t="shared" si="10"/>
        <v>1</v>
      </c>
      <c r="Q42" s="181" t="s">
        <v>131</v>
      </c>
      <c r="R42" s="234"/>
      <c r="S42" s="158" t="s">
        <v>84</v>
      </c>
      <c r="T42" s="62"/>
      <c r="U42" s="166" t="s">
        <v>99</v>
      </c>
    </row>
    <row r="43" spans="1:21" ht="12" customHeight="1" x14ac:dyDescent="0.2">
      <c r="A43" s="30">
        <v>8</v>
      </c>
      <c r="B43" s="37" t="s">
        <v>41</v>
      </c>
      <c r="C43" s="5" t="s">
        <v>20</v>
      </c>
      <c r="D43" s="30">
        <v>8</v>
      </c>
      <c r="E43" s="30"/>
      <c r="F43" s="6">
        <v>16</v>
      </c>
      <c r="G43" s="30"/>
      <c r="H43" s="38"/>
      <c r="I43" s="30"/>
      <c r="J43" s="181">
        <v>6</v>
      </c>
      <c r="K43" s="179">
        <f t="shared" si="8"/>
        <v>45</v>
      </c>
      <c r="L43" s="179">
        <f t="shared" si="9"/>
        <v>6</v>
      </c>
      <c r="M43" s="240">
        <v>3</v>
      </c>
      <c r="N43" s="37"/>
      <c r="P43" s="261">
        <f t="shared" si="10"/>
        <v>1</v>
      </c>
      <c r="Q43" s="181" t="s">
        <v>131</v>
      </c>
      <c r="R43" s="234"/>
      <c r="S43" s="14"/>
      <c r="T43" s="62"/>
      <c r="U43" s="166" t="s">
        <v>99</v>
      </c>
    </row>
    <row r="44" spans="1:21" ht="12" customHeight="1" x14ac:dyDescent="0.2">
      <c r="A44" s="30">
        <v>9</v>
      </c>
      <c r="B44" s="47" t="s">
        <v>50</v>
      </c>
      <c r="C44" s="5" t="s">
        <v>20</v>
      </c>
      <c r="D44" s="30">
        <v>8</v>
      </c>
      <c r="E44" s="30"/>
      <c r="F44" s="30"/>
      <c r="G44" s="6">
        <v>16</v>
      </c>
      <c r="H44" s="30"/>
      <c r="I44" s="30"/>
      <c r="J44" s="181">
        <v>6</v>
      </c>
      <c r="K44" s="179">
        <f t="shared" si="8"/>
        <v>45</v>
      </c>
      <c r="L44" s="179">
        <f t="shared" si="9"/>
        <v>6</v>
      </c>
      <c r="M44" s="240">
        <v>3</v>
      </c>
      <c r="N44" s="45"/>
      <c r="P44" s="261">
        <f t="shared" si="10"/>
        <v>1</v>
      </c>
      <c r="Q44" s="181" t="s">
        <v>131</v>
      </c>
      <c r="R44" s="234"/>
      <c r="S44" s="14"/>
      <c r="T44" s="62"/>
      <c r="U44" s="166" t="s">
        <v>99</v>
      </c>
    </row>
    <row r="45" spans="1:2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16</v>
      </c>
      <c r="F45" s="30"/>
      <c r="G45" s="30"/>
      <c r="H45" s="30"/>
      <c r="I45" s="30"/>
      <c r="J45" s="181">
        <v>4</v>
      </c>
      <c r="K45" s="179">
        <f t="shared" si="8"/>
        <v>30</v>
      </c>
      <c r="L45" s="190">
        <v>0</v>
      </c>
      <c r="M45" s="240">
        <v>2</v>
      </c>
      <c r="N45" s="39"/>
      <c r="P45" s="261">
        <f t="shared" si="10"/>
        <v>0</v>
      </c>
      <c r="Q45" s="181" t="s">
        <v>133</v>
      </c>
      <c r="R45" s="234"/>
      <c r="S45" s="14"/>
      <c r="T45" s="62"/>
      <c r="U45" s="162" t="s">
        <v>97</v>
      </c>
    </row>
    <row r="46" spans="1:21" ht="12" customHeight="1" x14ac:dyDescent="0.2">
      <c r="A46" s="30"/>
      <c r="B46" s="40" t="str">
        <f>CONCATENATE("Razem        ",SUM(D46:I46))</f>
        <v>Razem        232</v>
      </c>
      <c r="C46" s="41"/>
      <c r="D46" s="13">
        <f t="shared" ref="D46:I46" si="11">SUM(D36:D45)</f>
        <v>72</v>
      </c>
      <c r="E46" s="13">
        <f t="shared" si="11"/>
        <v>16</v>
      </c>
      <c r="F46" s="13">
        <f t="shared" si="11"/>
        <v>112</v>
      </c>
      <c r="G46" s="13">
        <f t="shared" si="11"/>
        <v>32</v>
      </c>
      <c r="H46" s="13">
        <f t="shared" si="11"/>
        <v>0</v>
      </c>
      <c r="I46" s="13">
        <f t="shared" si="11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39">
        <f>SUM(M36:M45)</f>
        <v>30</v>
      </c>
      <c r="N46" s="60">
        <f>SUM(D46:I46)</f>
        <v>232</v>
      </c>
      <c r="P46" s="262">
        <f>SUM(P36:P45)</f>
        <v>9</v>
      </c>
      <c r="Q46" s="181"/>
      <c r="R46" s="235"/>
      <c r="S46" s="14"/>
      <c r="T46" s="62"/>
      <c r="U46" s="14"/>
    </row>
    <row r="47" spans="1:21" ht="12" customHeight="1" x14ac:dyDescent="0.2">
      <c r="A47" s="33" t="s">
        <v>40</v>
      </c>
      <c r="B47" s="42"/>
      <c r="C47" s="43"/>
      <c r="J47" s="14"/>
      <c r="K47" s="179"/>
      <c r="L47" s="190"/>
      <c r="M47" s="44"/>
      <c r="N47" s="42"/>
      <c r="P47" s="263"/>
      <c r="Q47" s="14"/>
      <c r="R47" s="9"/>
      <c r="S47" s="14"/>
      <c r="T47" s="62"/>
      <c r="U47" s="14"/>
    </row>
    <row r="48" spans="1:21" ht="12" customHeight="1" x14ac:dyDescent="0.2">
      <c r="A48" s="30">
        <v>1</v>
      </c>
      <c r="B48" s="49" t="s">
        <v>52</v>
      </c>
      <c r="C48" s="5" t="s">
        <v>20</v>
      </c>
      <c r="D48" s="30">
        <v>8</v>
      </c>
      <c r="E48" s="30"/>
      <c r="F48" s="30">
        <v>16</v>
      </c>
      <c r="G48" s="30"/>
      <c r="H48" s="30"/>
      <c r="I48" s="30"/>
      <c r="J48" s="181">
        <v>6</v>
      </c>
      <c r="K48" s="179">
        <f>M48*25-(D48+E48+F48+G48+H48+I48+J48)</f>
        <v>45</v>
      </c>
      <c r="L48" s="179">
        <f t="shared" ref="L48:L55" si="12">IF(D48=16,12,6)</f>
        <v>6</v>
      </c>
      <c r="M48" s="240">
        <v>3</v>
      </c>
      <c r="N48" s="49"/>
      <c r="P48" s="261">
        <f>ROUND((L48/25+(L48*K48/SUM(D48:I48))/25),0)</f>
        <v>1</v>
      </c>
      <c r="Q48" s="181" t="s">
        <v>131</v>
      </c>
      <c r="R48" s="234"/>
      <c r="S48" s="14"/>
      <c r="T48" s="62"/>
      <c r="U48" s="166" t="s">
        <v>99</v>
      </c>
    </row>
    <row r="49" spans="1:21" ht="12" customHeight="1" x14ac:dyDescent="0.2">
      <c r="A49" s="30">
        <v>2</v>
      </c>
      <c r="B49" s="37" t="s">
        <v>42</v>
      </c>
      <c r="C49" s="5" t="s">
        <v>16</v>
      </c>
      <c r="D49" s="30">
        <v>16</v>
      </c>
      <c r="E49" s="30"/>
      <c r="F49" s="30">
        <v>16</v>
      </c>
      <c r="G49" s="30"/>
      <c r="H49" s="38"/>
      <c r="I49" s="66"/>
      <c r="J49" s="181">
        <v>8</v>
      </c>
      <c r="K49" s="179">
        <f t="shared" ref="K49:K57" si="13">M49*25-(D49+E49+F49+G49+H49+I49+J49)</f>
        <v>60</v>
      </c>
      <c r="L49" s="179">
        <f t="shared" si="12"/>
        <v>12</v>
      </c>
      <c r="M49" s="240">
        <v>4</v>
      </c>
      <c r="N49" s="37"/>
      <c r="P49" s="261">
        <f t="shared" ref="P49:P57" si="14">ROUND((L49/25+(L49*K49/SUM(D49:I49))/25),0)</f>
        <v>1</v>
      </c>
      <c r="Q49" s="181" t="s">
        <v>131</v>
      </c>
      <c r="R49" s="234"/>
      <c r="S49" s="14"/>
      <c r="T49" s="62"/>
      <c r="U49" s="166" t="s">
        <v>99</v>
      </c>
    </row>
    <row r="50" spans="1:21" ht="12" customHeight="1" x14ac:dyDescent="0.2">
      <c r="A50" s="30">
        <v>3</v>
      </c>
      <c r="B50" s="47" t="s">
        <v>49</v>
      </c>
      <c r="C50" s="5" t="s">
        <v>16</v>
      </c>
      <c r="D50" s="30">
        <v>8</v>
      </c>
      <c r="E50" s="30"/>
      <c r="F50" s="30">
        <v>16</v>
      </c>
      <c r="G50" s="30"/>
      <c r="H50" s="63"/>
      <c r="I50" s="19"/>
      <c r="J50" s="181">
        <v>8</v>
      </c>
      <c r="K50" s="179">
        <f t="shared" si="13"/>
        <v>68</v>
      </c>
      <c r="L50" s="179">
        <f t="shared" si="12"/>
        <v>6</v>
      </c>
      <c r="M50" s="240">
        <v>4</v>
      </c>
      <c r="N50" s="45"/>
      <c r="P50" s="261">
        <f t="shared" si="14"/>
        <v>1</v>
      </c>
      <c r="Q50" s="181" t="s">
        <v>131</v>
      </c>
      <c r="R50" s="234"/>
      <c r="S50" s="14"/>
      <c r="T50" s="62"/>
      <c r="U50" s="166" t="s">
        <v>99</v>
      </c>
    </row>
    <row r="51" spans="1:21" ht="12" customHeight="1" x14ac:dyDescent="0.2">
      <c r="A51" s="30">
        <v>4</v>
      </c>
      <c r="B51" s="64" t="s">
        <v>44</v>
      </c>
      <c r="C51" s="65" t="s">
        <v>16</v>
      </c>
      <c r="D51" s="30">
        <v>8</v>
      </c>
      <c r="E51" s="66"/>
      <c r="F51" s="30">
        <v>16</v>
      </c>
      <c r="G51" s="66"/>
      <c r="H51" s="67"/>
      <c r="I51" s="72"/>
      <c r="J51" s="181">
        <v>8</v>
      </c>
      <c r="K51" s="179">
        <f t="shared" si="13"/>
        <v>68</v>
      </c>
      <c r="L51" s="179">
        <f t="shared" si="12"/>
        <v>6</v>
      </c>
      <c r="M51" s="245">
        <v>4</v>
      </c>
      <c r="N51" s="64"/>
      <c r="P51" s="261">
        <f t="shared" si="14"/>
        <v>1</v>
      </c>
      <c r="Q51" s="181" t="s">
        <v>131</v>
      </c>
      <c r="R51" s="234"/>
      <c r="S51" s="14"/>
      <c r="T51" s="62"/>
      <c r="U51" s="166" t="s">
        <v>99</v>
      </c>
    </row>
    <row r="52" spans="1:21" ht="12" customHeight="1" x14ac:dyDescent="0.2">
      <c r="A52" s="63">
        <v>5</v>
      </c>
      <c r="B52" s="19" t="s">
        <v>64</v>
      </c>
      <c r="C52" s="6" t="s">
        <v>20</v>
      </c>
      <c r="D52" s="18">
        <v>8</v>
      </c>
      <c r="E52" s="19"/>
      <c r="F52" s="30">
        <v>16</v>
      </c>
      <c r="G52" s="19"/>
      <c r="H52" s="19"/>
      <c r="I52" s="19"/>
      <c r="J52" s="181">
        <v>6</v>
      </c>
      <c r="K52" s="179">
        <f t="shared" si="13"/>
        <v>45</v>
      </c>
      <c r="L52" s="179">
        <f t="shared" si="12"/>
        <v>6</v>
      </c>
      <c r="M52" s="224">
        <v>3</v>
      </c>
      <c r="N52" s="19"/>
      <c r="P52" s="261">
        <f t="shared" si="14"/>
        <v>1</v>
      </c>
      <c r="Q52" s="181" t="s">
        <v>131</v>
      </c>
      <c r="R52" s="234"/>
      <c r="S52" s="14"/>
      <c r="T52" s="62"/>
      <c r="U52" s="166" t="s">
        <v>99</v>
      </c>
    </row>
    <row r="53" spans="1:21" ht="12" customHeight="1" x14ac:dyDescent="0.2">
      <c r="A53" s="30">
        <v>6</v>
      </c>
      <c r="B53" s="68" t="s">
        <v>46</v>
      </c>
      <c r="C53" s="69" t="s">
        <v>20</v>
      </c>
      <c r="D53" s="70">
        <v>8</v>
      </c>
      <c r="E53" s="70"/>
      <c r="F53" s="70">
        <v>16</v>
      </c>
      <c r="G53" s="70"/>
      <c r="H53" s="71"/>
      <c r="I53" s="70"/>
      <c r="J53" s="181">
        <v>6</v>
      </c>
      <c r="K53" s="179">
        <f t="shared" si="13"/>
        <v>45</v>
      </c>
      <c r="L53" s="179">
        <f t="shared" si="12"/>
        <v>6</v>
      </c>
      <c r="M53" s="247">
        <v>3</v>
      </c>
      <c r="N53" s="68"/>
      <c r="P53" s="261">
        <f t="shared" si="14"/>
        <v>1</v>
      </c>
      <c r="Q53" s="181" t="s">
        <v>131</v>
      </c>
      <c r="R53" s="234"/>
      <c r="S53" s="158" t="s">
        <v>84</v>
      </c>
      <c r="T53" s="62"/>
      <c r="U53" s="166" t="s">
        <v>99</v>
      </c>
    </row>
    <row r="54" spans="1:21" ht="12" customHeight="1" x14ac:dyDescent="0.2">
      <c r="A54" s="30">
        <v>7</v>
      </c>
      <c r="B54" s="47" t="s">
        <v>65</v>
      </c>
      <c r="C54" s="5" t="s">
        <v>20</v>
      </c>
      <c r="D54" s="30">
        <v>8</v>
      </c>
      <c r="E54" s="30"/>
      <c r="F54" s="30">
        <v>16</v>
      </c>
      <c r="G54" s="30"/>
      <c r="H54" s="30"/>
      <c r="I54" s="30"/>
      <c r="J54" s="181">
        <v>6</v>
      </c>
      <c r="K54" s="179">
        <f t="shared" si="13"/>
        <v>45</v>
      </c>
      <c r="L54" s="179">
        <f t="shared" si="12"/>
        <v>6</v>
      </c>
      <c r="M54" s="240">
        <v>3</v>
      </c>
      <c r="N54" s="37"/>
      <c r="P54" s="261">
        <f t="shared" si="14"/>
        <v>1</v>
      </c>
      <c r="Q54" s="181" t="s">
        <v>131</v>
      </c>
      <c r="R54" s="234"/>
      <c r="S54" s="14"/>
      <c r="T54" s="62"/>
      <c r="U54" s="166" t="s">
        <v>99</v>
      </c>
    </row>
    <row r="55" spans="1:21" ht="12" customHeight="1" x14ac:dyDescent="0.2">
      <c r="A55" s="30">
        <v>8</v>
      </c>
      <c r="B55" s="37" t="s">
        <v>87</v>
      </c>
      <c r="C55" s="5" t="s">
        <v>20</v>
      </c>
      <c r="D55" s="30">
        <v>18</v>
      </c>
      <c r="E55" s="30"/>
      <c r="F55" s="30"/>
      <c r="G55" s="30"/>
      <c r="H55" s="38"/>
      <c r="I55" s="30"/>
      <c r="J55" s="181">
        <v>4</v>
      </c>
      <c r="K55" s="179">
        <f t="shared" si="13"/>
        <v>28</v>
      </c>
      <c r="L55" s="179">
        <f t="shared" si="12"/>
        <v>6</v>
      </c>
      <c r="M55" s="240">
        <v>2</v>
      </c>
      <c r="N55" s="37"/>
      <c r="P55" s="261">
        <f t="shared" si="14"/>
        <v>1</v>
      </c>
      <c r="Q55" s="181" t="s">
        <v>133</v>
      </c>
      <c r="R55" s="234"/>
      <c r="S55" s="14"/>
      <c r="T55" s="62"/>
      <c r="U55" s="162" t="s">
        <v>97</v>
      </c>
    </row>
    <row r="56" spans="1:2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16</v>
      </c>
      <c r="F56" s="30"/>
      <c r="G56" s="30"/>
      <c r="H56" s="38"/>
      <c r="I56" s="30"/>
      <c r="J56" s="181">
        <v>4</v>
      </c>
      <c r="K56" s="179">
        <f t="shared" si="13"/>
        <v>30</v>
      </c>
      <c r="L56" s="190">
        <v>0</v>
      </c>
      <c r="M56" s="240">
        <v>2</v>
      </c>
      <c r="N56" s="39"/>
      <c r="P56" s="261">
        <f t="shared" si="14"/>
        <v>0</v>
      </c>
      <c r="Q56" s="181" t="s">
        <v>133</v>
      </c>
      <c r="R56" s="234"/>
      <c r="S56" s="14"/>
      <c r="T56" s="62"/>
      <c r="U56" s="162" t="s">
        <v>97</v>
      </c>
    </row>
    <row r="57" spans="1:2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16</v>
      </c>
      <c r="F57" s="30"/>
      <c r="G57" s="30"/>
      <c r="H57" s="38"/>
      <c r="I57" s="30"/>
      <c r="J57" s="181">
        <v>4</v>
      </c>
      <c r="K57" s="179">
        <f t="shared" si="13"/>
        <v>30</v>
      </c>
      <c r="L57" s="190">
        <v>0</v>
      </c>
      <c r="M57" s="240">
        <v>2</v>
      </c>
      <c r="N57" s="74"/>
      <c r="P57" s="261">
        <f t="shared" si="14"/>
        <v>0</v>
      </c>
      <c r="Q57" s="181" t="s">
        <v>131</v>
      </c>
      <c r="R57" s="234"/>
      <c r="S57" s="14"/>
      <c r="T57" s="62"/>
      <c r="U57" s="166" t="s">
        <v>99</v>
      </c>
    </row>
    <row r="58" spans="1:21" ht="12" customHeight="1" x14ac:dyDescent="0.2">
      <c r="A58" s="30"/>
      <c r="B58" s="40" t="str">
        <f>CONCATENATE("Razem        ",SUM(D58:I58))</f>
        <v>Razem        226</v>
      </c>
      <c r="C58" s="41"/>
      <c r="D58" s="13">
        <f t="shared" ref="D58:I58" si="15">SUM(D48:D56)</f>
        <v>82</v>
      </c>
      <c r="E58" s="13">
        <f>SUM(E48:E57)</f>
        <v>32</v>
      </c>
      <c r="F58" s="13">
        <f t="shared" si="15"/>
        <v>112</v>
      </c>
      <c r="G58" s="13">
        <f t="shared" si="15"/>
        <v>0</v>
      </c>
      <c r="H58" s="13">
        <f t="shared" si="15"/>
        <v>0</v>
      </c>
      <c r="I58" s="13">
        <f t="shared" si="15"/>
        <v>0</v>
      </c>
      <c r="J58" s="188">
        <f>SUM(J48:J57)</f>
        <v>60</v>
      </c>
      <c r="K58" s="188">
        <f>SUM(K48:K57)</f>
        <v>464</v>
      </c>
      <c r="L58" s="188">
        <f>SUM(L48:L57)</f>
        <v>54</v>
      </c>
      <c r="M58" s="239">
        <f>SUM(M48:M57)</f>
        <v>30</v>
      </c>
      <c r="N58" s="60">
        <f>SUM(D58:I58)</f>
        <v>226</v>
      </c>
      <c r="P58" s="262">
        <f>SUM(P48:P57)</f>
        <v>8</v>
      </c>
      <c r="Q58" s="181"/>
      <c r="R58" s="235"/>
      <c r="S58" s="14"/>
      <c r="T58" s="62"/>
      <c r="U58" s="14"/>
    </row>
    <row r="59" spans="1:21" ht="12" customHeight="1" x14ac:dyDescent="0.2">
      <c r="A59" s="33" t="s">
        <v>48</v>
      </c>
      <c r="B59" s="46"/>
      <c r="C59" s="43"/>
      <c r="J59" s="14"/>
      <c r="K59" s="179"/>
      <c r="L59" s="190"/>
      <c r="M59" s="44"/>
      <c r="N59" s="46"/>
      <c r="P59" s="263"/>
      <c r="Q59" s="14"/>
      <c r="R59" s="9"/>
      <c r="S59" s="14"/>
      <c r="T59" s="62"/>
      <c r="U59" s="14"/>
    </row>
    <row r="60" spans="1:21" ht="12" customHeight="1" x14ac:dyDescent="0.2">
      <c r="A60" s="30">
        <v>1</v>
      </c>
      <c r="B60" s="37" t="s">
        <v>104</v>
      </c>
      <c r="C60" s="5" t="s">
        <v>20</v>
      </c>
      <c r="D60" s="30">
        <v>8</v>
      </c>
      <c r="E60" s="30"/>
      <c r="F60" s="30">
        <v>16</v>
      </c>
      <c r="G60" s="30"/>
      <c r="H60" s="30"/>
      <c r="I60" s="30"/>
      <c r="J60" s="181">
        <v>6</v>
      </c>
      <c r="K60" s="179">
        <f>M60*25-(D60+E60+F60+G60+H60+I60+J60)</f>
        <v>45</v>
      </c>
      <c r="L60" s="179">
        <f t="shared" ref="L60:L68" si="16">IF(D60=16,12,6)</f>
        <v>6</v>
      </c>
      <c r="M60" s="240">
        <v>3</v>
      </c>
      <c r="N60" s="37"/>
      <c r="P60" s="261">
        <f>ROUND((L60/25+(L60*K60/SUM(D60:I60))/25),0)</f>
        <v>1</v>
      </c>
      <c r="Q60" s="181" t="s">
        <v>134</v>
      </c>
      <c r="R60" s="234"/>
      <c r="S60" s="14"/>
      <c r="T60" s="62"/>
      <c r="U60" s="168" t="s">
        <v>100</v>
      </c>
    </row>
    <row r="61" spans="1:21" ht="12" customHeight="1" x14ac:dyDescent="0.2">
      <c r="A61" s="30">
        <v>2</v>
      </c>
      <c r="B61" s="47" t="s">
        <v>105</v>
      </c>
      <c r="C61" s="5" t="s">
        <v>20</v>
      </c>
      <c r="D61" s="30">
        <v>8</v>
      </c>
      <c r="E61" s="30"/>
      <c r="F61" s="30">
        <v>16</v>
      </c>
      <c r="G61" s="30"/>
      <c r="H61" s="30"/>
      <c r="I61" s="30"/>
      <c r="J61" s="181">
        <v>6</v>
      </c>
      <c r="K61" s="179">
        <f t="shared" ref="K61:K69" si="17">M61*25-(D61+E61+F61+G61+H61+I61+J61)</f>
        <v>45</v>
      </c>
      <c r="L61" s="179">
        <f t="shared" si="16"/>
        <v>6</v>
      </c>
      <c r="M61" s="240">
        <v>3</v>
      </c>
      <c r="N61" s="45"/>
      <c r="P61" s="261">
        <f t="shared" ref="P61:P69" si="18">ROUND((L61/25+(L61*K61/SUM(D61:I61))/25),0)</f>
        <v>1</v>
      </c>
      <c r="Q61" s="181" t="s">
        <v>134</v>
      </c>
      <c r="R61" s="234"/>
      <c r="S61" s="14"/>
      <c r="T61" s="62"/>
      <c r="U61" s="168" t="s">
        <v>100</v>
      </c>
    </row>
    <row r="62" spans="1:21" ht="12" customHeight="1" x14ac:dyDescent="0.2">
      <c r="A62" s="30">
        <v>3</v>
      </c>
      <c r="B62" s="62" t="s">
        <v>106</v>
      </c>
      <c r="C62" s="5" t="s">
        <v>16</v>
      </c>
      <c r="D62" s="30">
        <v>8</v>
      </c>
      <c r="E62" s="30"/>
      <c r="F62" s="30">
        <v>16</v>
      </c>
      <c r="G62" s="30"/>
      <c r="H62" s="30"/>
      <c r="I62" s="30"/>
      <c r="J62" s="181">
        <v>8</v>
      </c>
      <c r="K62" s="179">
        <f t="shared" si="17"/>
        <v>68</v>
      </c>
      <c r="L62" s="179">
        <f t="shared" si="16"/>
        <v>6</v>
      </c>
      <c r="M62" s="240">
        <v>4</v>
      </c>
      <c r="N62" s="45"/>
      <c r="P62" s="261">
        <f t="shared" si="18"/>
        <v>1</v>
      </c>
      <c r="Q62" s="181" t="s">
        <v>134</v>
      </c>
      <c r="R62" s="234"/>
      <c r="S62" s="14"/>
      <c r="T62" s="62"/>
      <c r="U62" s="168" t="s">
        <v>100</v>
      </c>
    </row>
    <row r="63" spans="1:21" ht="12" customHeight="1" x14ac:dyDescent="0.2">
      <c r="A63" s="30">
        <v>4</v>
      </c>
      <c r="B63" s="45" t="s">
        <v>107</v>
      </c>
      <c r="C63" s="5" t="s">
        <v>20</v>
      </c>
      <c r="D63" s="30">
        <v>8</v>
      </c>
      <c r="E63" s="30"/>
      <c r="F63" s="30">
        <v>16</v>
      </c>
      <c r="G63" s="30"/>
      <c r="H63" s="30"/>
      <c r="I63" s="30"/>
      <c r="J63" s="181">
        <v>6</v>
      </c>
      <c r="K63" s="179">
        <f t="shared" si="17"/>
        <v>45</v>
      </c>
      <c r="L63" s="179">
        <f t="shared" si="16"/>
        <v>6</v>
      </c>
      <c r="M63" s="240">
        <v>3</v>
      </c>
      <c r="N63" s="45"/>
      <c r="P63" s="261">
        <f t="shared" si="18"/>
        <v>1</v>
      </c>
      <c r="Q63" s="181" t="s">
        <v>134</v>
      </c>
      <c r="R63" s="234"/>
      <c r="S63" s="14"/>
      <c r="T63" s="62"/>
      <c r="U63" s="168" t="s">
        <v>100</v>
      </c>
    </row>
    <row r="64" spans="1:21" ht="12" customHeight="1" x14ac:dyDescent="0.2">
      <c r="A64" s="30">
        <v>5</v>
      </c>
      <c r="B64" s="45" t="s">
        <v>108</v>
      </c>
      <c r="C64" s="5" t="s">
        <v>16</v>
      </c>
      <c r="D64" s="30">
        <v>8</v>
      </c>
      <c r="E64" s="30"/>
      <c r="F64" s="30">
        <v>16</v>
      </c>
      <c r="G64" s="30"/>
      <c r="H64" s="30"/>
      <c r="I64" s="30"/>
      <c r="J64" s="181">
        <v>8</v>
      </c>
      <c r="K64" s="179">
        <f t="shared" si="17"/>
        <v>68</v>
      </c>
      <c r="L64" s="179">
        <f t="shared" si="16"/>
        <v>6</v>
      </c>
      <c r="M64" s="240">
        <v>4</v>
      </c>
      <c r="N64" s="45"/>
      <c r="P64" s="261">
        <f t="shared" si="18"/>
        <v>1</v>
      </c>
      <c r="Q64" s="181" t="s">
        <v>134</v>
      </c>
      <c r="R64" s="234"/>
      <c r="S64" s="14"/>
      <c r="T64" s="62"/>
      <c r="U64" s="168" t="s">
        <v>100</v>
      </c>
    </row>
    <row r="65" spans="1:22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8</v>
      </c>
      <c r="F65" s="30"/>
      <c r="G65" s="30"/>
      <c r="H65" s="30">
        <v>16</v>
      </c>
      <c r="I65" s="30"/>
      <c r="J65" s="181">
        <v>6</v>
      </c>
      <c r="K65" s="179">
        <f t="shared" si="17"/>
        <v>70</v>
      </c>
      <c r="L65" s="179">
        <v>0</v>
      </c>
      <c r="M65" s="240">
        <v>4</v>
      </c>
      <c r="N65" s="45"/>
      <c r="P65" s="261">
        <f t="shared" si="18"/>
        <v>0</v>
      </c>
      <c r="Q65" s="181" t="s">
        <v>134</v>
      </c>
      <c r="R65" s="234"/>
      <c r="S65" s="14"/>
      <c r="T65" s="62"/>
      <c r="U65" s="168" t="s">
        <v>100</v>
      </c>
    </row>
    <row r="66" spans="1:22" ht="12" customHeight="1" x14ac:dyDescent="0.2">
      <c r="A66" s="30">
        <v>7</v>
      </c>
      <c r="B66" s="37" t="s">
        <v>109</v>
      </c>
      <c r="C66" s="5" t="s">
        <v>20</v>
      </c>
      <c r="D66" s="30">
        <v>8</v>
      </c>
      <c r="E66" s="30"/>
      <c r="F66" s="30">
        <v>16</v>
      </c>
      <c r="G66" s="30"/>
      <c r="H66" s="30"/>
      <c r="I66" s="30"/>
      <c r="J66" s="181">
        <v>6</v>
      </c>
      <c r="K66" s="179">
        <f t="shared" si="17"/>
        <v>45</v>
      </c>
      <c r="L66" s="179">
        <f t="shared" si="16"/>
        <v>6</v>
      </c>
      <c r="M66" s="240">
        <v>3</v>
      </c>
      <c r="N66" s="37"/>
      <c r="P66" s="261">
        <f t="shared" si="18"/>
        <v>1</v>
      </c>
      <c r="Q66" s="181" t="s">
        <v>134</v>
      </c>
      <c r="R66" s="234"/>
      <c r="S66" s="14"/>
      <c r="T66" s="62"/>
      <c r="U66" s="168" t="s">
        <v>100</v>
      </c>
    </row>
    <row r="67" spans="1:22" ht="12" customHeight="1" x14ac:dyDescent="0.2">
      <c r="A67" s="30">
        <v>8</v>
      </c>
      <c r="B67" s="82" t="s">
        <v>110</v>
      </c>
      <c r="C67" s="5" t="s">
        <v>20</v>
      </c>
      <c r="D67" s="30">
        <v>8</v>
      </c>
      <c r="E67" s="30"/>
      <c r="F67" s="30">
        <v>16</v>
      </c>
      <c r="G67" s="30"/>
      <c r="H67" s="30"/>
      <c r="I67" s="30"/>
      <c r="J67" s="181">
        <v>6</v>
      </c>
      <c r="K67" s="179">
        <f t="shared" si="17"/>
        <v>45</v>
      </c>
      <c r="L67" s="179">
        <f t="shared" si="16"/>
        <v>6</v>
      </c>
      <c r="M67" s="240">
        <v>3</v>
      </c>
      <c r="N67" s="45"/>
      <c r="P67" s="261">
        <f t="shared" si="18"/>
        <v>1</v>
      </c>
      <c r="Q67" s="181" t="s">
        <v>134</v>
      </c>
      <c r="R67" s="234"/>
      <c r="S67" s="14"/>
      <c r="T67" s="62"/>
      <c r="U67" s="168" t="s">
        <v>100</v>
      </c>
    </row>
    <row r="68" spans="1:22" ht="12" customHeight="1" x14ac:dyDescent="0.2">
      <c r="A68" s="30">
        <v>9</v>
      </c>
      <c r="B68" s="37" t="s">
        <v>87</v>
      </c>
      <c r="C68" s="5" t="s">
        <v>20</v>
      </c>
      <c r="D68" s="30">
        <v>18</v>
      </c>
      <c r="E68" s="30"/>
      <c r="F68" s="30"/>
      <c r="G68" s="30"/>
      <c r="H68" s="30"/>
      <c r="I68" s="30"/>
      <c r="J68" s="181">
        <v>4</v>
      </c>
      <c r="K68" s="179">
        <f t="shared" si="17"/>
        <v>28</v>
      </c>
      <c r="L68" s="179">
        <f t="shared" si="16"/>
        <v>6</v>
      </c>
      <c r="M68" s="240">
        <v>2</v>
      </c>
      <c r="N68" s="37"/>
      <c r="P68" s="261">
        <f t="shared" si="18"/>
        <v>1</v>
      </c>
      <c r="Q68" s="181" t="s">
        <v>133</v>
      </c>
      <c r="R68" s="234"/>
      <c r="S68" s="14"/>
      <c r="T68" s="62"/>
      <c r="U68" s="162" t="s">
        <v>97</v>
      </c>
    </row>
    <row r="69" spans="1:22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17"/>
        <v>13</v>
      </c>
      <c r="L69" s="30">
        <v>6</v>
      </c>
      <c r="M69" s="240">
        <v>1</v>
      </c>
      <c r="N69" s="37"/>
      <c r="P69" s="261">
        <f t="shared" si="18"/>
        <v>1</v>
      </c>
      <c r="Q69" s="181" t="s">
        <v>135</v>
      </c>
      <c r="R69" s="234"/>
      <c r="S69" s="14"/>
      <c r="T69" s="62"/>
      <c r="U69" s="170" t="s">
        <v>103</v>
      </c>
      <c r="V69" s="173"/>
    </row>
    <row r="70" spans="1:22" ht="12" customHeight="1" x14ac:dyDescent="0.2">
      <c r="A70" s="30"/>
      <c r="B70" s="40" t="str">
        <f>CONCATENATE("Razem        ",SUM(D70:I70))</f>
        <v>Razem        218</v>
      </c>
      <c r="C70" s="41"/>
      <c r="D70" s="13">
        <f t="shared" ref="D70:I70" si="19">SUM(D60:D69)</f>
        <v>74</v>
      </c>
      <c r="E70" s="13">
        <f t="shared" si="19"/>
        <v>8</v>
      </c>
      <c r="F70" s="13">
        <f t="shared" si="19"/>
        <v>112</v>
      </c>
      <c r="G70" s="13">
        <f t="shared" si="19"/>
        <v>0</v>
      </c>
      <c r="H70" s="13">
        <f t="shared" si="19"/>
        <v>16</v>
      </c>
      <c r="I70" s="13">
        <f t="shared" si="19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39">
        <f>SUM(M60:M69)</f>
        <v>30</v>
      </c>
      <c r="N70" s="60">
        <f>SUM(D70:I70)</f>
        <v>218</v>
      </c>
      <c r="P70" s="262">
        <f>SUM(P60:P69)</f>
        <v>9</v>
      </c>
      <c r="Q70" s="181"/>
      <c r="R70" s="235"/>
      <c r="S70" s="14"/>
      <c r="T70" s="62"/>
      <c r="U70" s="14"/>
    </row>
    <row r="71" spans="1:22" ht="12" customHeight="1" x14ac:dyDescent="0.2">
      <c r="A71" s="33" t="s">
        <v>51</v>
      </c>
      <c r="B71" s="48"/>
      <c r="C71" s="43"/>
      <c r="J71" s="14"/>
      <c r="K71" s="179"/>
      <c r="L71" s="190"/>
      <c r="M71" s="44"/>
      <c r="N71" s="48"/>
      <c r="P71" s="263"/>
      <c r="Q71" s="14"/>
      <c r="R71" s="9"/>
      <c r="S71" s="14"/>
      <c r="T71" s="62"/>
      <c r="U71" s="14"/>
    </row>
    <row r="72" spans="1:22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40">
        <v>2</v>
      </c>
      <c r="N72" s="45"/>
      <c r="P72" s="261">
        <f t="shared" ref="P72:P73" si="20">ROUND((L72/25+(L72*K72/SUM(D72:I72))/25),0)</f>
        <v>1</v>
      </c>
      <c r="Q72" s="181" t="s">
        <v>135</v>
      </c>
      <c r="R72" s="234"/>
      <c r="S72" s="14"/>
      <c r="T72" s="62"/>
      <c r="U72" s="170" t="s">
        <v>103</v>
      </c>
    </row>
    <row r="73" spans="1:22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0"/>
        <v>5</v>
      </c>
      <c r="Q73" s="181" t="s">
        <v>137</v>
      </c>
      <c r="R73" s="234"/>
      <c r="S73" s="14"/>
      <c r="T73" s="62"/>
      <c r="U73" s="171" t="s">
        <v>102</v>
      </c>
    </row>
    <row r="74" spans="1:22" ht="12" customHeight="1" x14ac:dyDescent="0.2">
      <c r="A74" s="30"/>
      <c r="B74" s="40" t="str">
        <f>CONCATENATE("Razem        ",SUM(D74:I74))</f>
        <v>Razem        16</v>
      </c>
      <c r="C74" s="41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39">
        <f>SUM(M72:M73)</f>
        <v>30</v>
      </c>
      <c r="N74" s="60">
        <f>SUM(D74:I74)</f>
        <v>16</v>
      </c>
      <c r="P74" s="262">
        <f>SUM(P72:P73)</f>
        <v>6</v>
      </c>
      <c r="Q74" s="181"/>
      <c r="R74" s="235"/>
      <c r="S74" s="14"/>
      <c r="T74" s="62"/>
      <c r="U74" s="14"/>
    </row>
    <row r="75" spans="1:22" ht="12" customHeight="1" x14ac:dyDescent="0.2">
      <c r="A75" s="33" t="s">
        <v>54</v>
      </c>
      <c r="B75" s="48"/>
      <c r="C75" s="43"/>
      <c r="J75" s="14"/>
      <c r="K75" s="179"/>
      <c r="L75" s="190"/>
      <c r="M75" s="44"/>
      <c r="N75" s="48"/>
      <c r="P75" s="263"/>
      <c r="Q75" s="14"/>
      <c r="R75" s="9"/>
      <c r="S75" s="14"/>
      <c r="T75" s="62"/>
      <c r="U75" s="14"/>
    </row>
    <row r="76" spans="1:22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30</v>
      </c>
      <c r="L76" s="179">
        <v>12</v>
      </c>
      <c r="M76" s="240">
        <v>2</v>
      </c>
      <c r="N76" s="45"/>
      <c r="P76" s="261">
        <f t="shared" ref="P76:P80" si="21">ROUND((L76/25+(L76*K76/SUM(D76:I76))/25),0)</f>
        <v>1</v>
      </c>
      <c r="Q76" s="181" t="s">
        <v>135</v>
      </c>
      <c r="R76" s="236"/>
      <c r="S76" s="14"/>
      <c r="T76" s="62"/>
      <c r="U76" s="170" t="s">
        <v>103</v>
      </c>
    </row>
    <row r="77" spans="1:22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>
        <v>16</v>
      </c>
      <c r="F77" s="30"/>
      <c r="G77" s="30"/>
      <c r="H77" s="30"/>
      <c r="I77" s="30"/>
      <c r="J77" s="181">
        <v>6</v>
      </c>
      <c r="K77" s="179">
        <f>M77*25-(D77+E77+F77+G77+H77+I77+J77)</f>
        <v>70</v>
      </c>
      <c r="L77" s="179">
        <f>IF(D77=16,12,6)</f>
        <v>6</v>
      </c>
      <c r="M77" s="240">
        <v>4</v>
      </c>
      <c r="N77" s="45"/>
      <c r="P77" s="261">
        <f t="shared" si="21"/>
        <v>1</v>
      </c>
      <c r="Q77" s="181" t="s">
        <v>132</v>
      </c>
      <c r="R77" s="236"/>
      <c r="S77" s="158" t="s">
        <v>84</v>
      </c>
      <c r="T77" s="62"/>
      <c r="U77" s="167" t="s">
        <v>101</v>
      </c>
    </row>
    <row r="78" spans="1:22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236"/>
      <c r="S78" s="14"/>
      <c r="T78" s="62"/>
      <c r="U78" s="170" t="s">
        <v>103</v>
      </c>
    </row>
    <row r="79" spans="1:22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134</v>
      </c>
      <c r="R79" s="236"/>
      <c r="S79" s="158" t="s">
        <v>84</v>
      </c>
      <c r="T79" s="62"/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16</v>
      </c>
      <c r="F80" s="5"/>
      <c r="G80" s="5"/>
      <c r="H80" s="5"/>
      <c r="I80" s="244"/>
      <c r="J80" s="132">
        <v>6</v>
      </c>
      <c r="K80" s="132">
        <f>M80*25-(D80+E80+F80+G80+H80+I80+J80)</f>
        <v>70</v>
      </c>
      <c r="L80" s="132">
        <v>6</v>
      </c>
      <c r="M80" s="245">
        <v>4</v>
      </c>
      <c r="N80" s="246"/>
      <c r="P80" s="261">
        <f t="shared" si="21"/>
        <v>1</v>
      </c>
      <c r="Q80" s="132" t="s">
        <v>132</v>
      </c>
      <c r="R80" s="236"/>
      <c r="S80" s="158" t="s">
        <v>84</v>
      </c>
      <c r="U80" s="169" t="s">
        <v>101</v>
      </c>
    </row>
    <row r="81" spans="1:21" ht="12" customHeight="1" x14ac:dyDescent="0.2">
      <c r="A81" s="30"/>
      <c r="B81" s="40" t="str">
        <f>CONCATENATE("Razem        ",SUM(D81:I81))</f>
        <v>Razem        80</v>
      </c>
      <c r="C81" s="41">
        <f>COUNTIF(C76:C77,"E")</f>
        <v>0</v>
      </c>
      <c r="D81" s="13">
        <f>SUM(D76:D80)</f>
        <v>16</v>
      </c>
      <c r="E81" s="13">
        <f>SUM(E76:E80)</f>
        <v>32</v>
      </c>
      <c r="F81" s="13">
        <f>SUM(F76:F80)</f>
        <v>0</v>
      </c>
      <c r="G81" s="13">
        <f>SUM(G76:G80)</f>
        <v>0</v>
      </c>
      <c r="H81" s="13">
        <f>SUM(H76:H80)</f>
        <v>16</v>
      </c>
      <c r="I81" s="185">
        <f>SUM(I76:I80)-I78</f>
        <v>16</v>
      </c>
      <c r="J81" s="188">
        <f>SUM(J76:J80)</f>
        <v>70</v>
      </c>
      <c r="K81" s="188">
        <f>SUM(K76:K80)</f>
        <v>650</v>
      </c>
      <c r="L81" s="188">
        <f>SUM(L76:L80)</f>
        <v>74</v>
      </c>
      <c r="M81" s="252">
        <f>SUM(M76:M80)</f>
        <v>30</v>
      </c>
      <c r="N81" s="60">
        <f>SUM(D81:I81)</f>
        <v>80</v>
      </c>
      <c r="O81" s="250"/>
      <c r="P81" s="262">
        <f>SUM(P76:P80)</f>
        <v>8</v>
      </c>
      <c r="Q81" s="181"/>
      <c r="R81" s="235"/>
      <c r="S81" s="14"/>
      <c r="T81" s="62"/>
      <c r="U81" s="14"/>
    </row>
    <row r="82" spans="1:21" ht="12" customHeight="1" thickBot="1" x14ac:dyDescent="0.25"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T82" s="62"/>
      <c r="U82" s="14"/>
    </row>
    <row r="83" spans="1:21" ht="12" customHeight="1" thickBot="1" x14ac:dyDescent="0.25">
      <c r="C83" s="191" t="s">
        <v>122</v>
      </c>
      <c r="D83" s="192">
        <f t="shared" ref="D83:M83" si="22">SUM(D81,D74,D70,D58,D46,D34,D23)</f>
        <v>406</v>
      </c>
      <c r="E83" s="192">
        <f t="shared" si="22"/>
        <v>224</v>
      </c>
      <c r="F83" s="192">
        <f t="shared" si="22"/>
        <v>416</v>
      </c>
      <c r="G83" s="192">
        <f t="shared" si="22"/>
        <v>96</v>
      </c>
      <c r="H83" s="192">
        <f t="shared" si="22"/>
        <v>32</v>
      </c>
      <c r="I83" s="192">
        <f t="shared" si="22"/>
        <v>40</v>
      </c>
      <c r="J83" s="192">
        <f t="shared" si="22"/>
        <v>489</v>
      </c>
      <c r="K83" s="192">
        <f t="shared" si="22"/>
        <v>3054</v>
      </c>
      <c r="L83" s="192">
        <f t="shared" si="22"/>
        <v>493</v>
      </c>
      <c r="M83" s="193">
        <f t="shared" si="22"/>
        <v>210</v>
      </c>
      <c r="P83" s="265">
        <f>P23+P34+P46+P58+P70+P74+P81</f>
        <v>59</v>
      </c>
      <c r="Q83" s="222"/>
      <c r="R83" s="235"/>
      <c r="S83" s="14"/>
      <c r="T83" s="62"/>
      <c r="U83" s="14"/>
    </row>
    <row r="84" spans="1:21" ht="12" customHeight="1" x14ac:dyDescent="0.2">
      <c r="B84" s="51"/>
      <c r="J84" s="14"/>
      <c r="K84" s="14"/>
      <c r="L84" s="14"/>
      <c r="P84" s="266"/>
      <c r="Q84" s="50"/>
      <c r="R84" s="62"/>
      <c r="S84" s="14"/>
      <c r="T84" s="62"/>
      <c r="U84" s="14"/>
    </row>
    <row r="85" spans="1:21" ht="12" customHeight="1" x14ac:dyDescent="0.2"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P85" s="266"/>
      <c r="Q85" s="50"/>
      <c r="R85" s="62"/>
      <c r="S85" s="14"/>
      <c r="T85" s="62"/>
      <c r="U85" s="14"/>
    </row>
    <row r="86" spans="1:21" ht="12" customHeight="1" x14ac:dyDescent="0.2">
      <c r="B86" s="87" t="s">
        <v>60</v>
      </c>
      <c r="C86" s="88">
        <f>SUM(N23,N34,N46,N58,N70,N74,N81)</f>
        <v>1214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P86" s="266"/>
      <c r="Q86" s="50"/>
      <c r="R86" s="62"/>
      <c r="S86" s="14"/>
      <c r="T86" s="62"/>
      <c r="U86" s="14"/>
    </row>
    <row r="87" spans="1:21" ht="12" customHeight="1" x14ac:dyDescent="0.2">
      <c r="B87" s="87" t="s">
        <v>61</v>
      </c>
      <c r="C87" s="89">
        <f>I73</f>
        <v>960</v>
      </c>
      <c r="D87" s="156"/>
      <c r="E87" s="154" t="s">
        <v>127</v>
      </c>
      <c r="I87" s="62"/>
      <c r="J87" s="62"/>
      <c r="K87" s="62"/>
      <c r="L87" s="122"/>
      <c r="P87" s="266"/>
      <c r="Q87" s="14"/>
      <c r="R87" s="62"/>
      <c r="S87" s="14"/>
      <c r="T87" s="62"/>
      <c r="U87" s="14"/>
    </row>
    <row r="88" spans="1:21" ht="12" customHeight="1" x14ac:dyDescent="0.2">
      <c r="B88" s="87" t="s">
        <v>57</v>
      </c>
      <c r="C88" s="89">
        <f>J78</f>
        <v>50</v>
      </c>
      <c r="D88" s="156"/>
      <c r="E88" s="154" t="s">
        <v>128</v>
      </c>
      <c r="I88" s="62"/>
      <c r="J88" s="62"/>
      <c r="K88" s="62"/>
      <c r="L88" s="91"/>
      <c r="M88" s="204"/>
      <c r="P88" s="266"/>
      <c r="Q88" s="14"/>
      <c r="R88" s="62"/>
      <c r="S88" s="14"/>
      <c r="T88" s="62"/>
      <c r="U88" s="14"/>
    </row>
    <row r="89" spans="1:21" ht="12" customHeight="1" x14ac:dyDescent="0.2">
      <c r="B89" s="87" t="s">
        <v>63</v>
      </c>
      <c r="C89" s="88">
        <f>SUM(C86:C88)</f>
        <v>2224</v>
      </c>
      <c r="D89" s="90"/>
      <c r="E89" s="154" t="s">
        <v>126</v>
      </c>
      <c r="I89" s="62"/>
      <c r="J89" s="62"/>
      <c r="K89" s="62"/>
      <c r="L89" s="62"/>
      <c r="P89" s="266"/>
      <c r="Q89" s="14"/>
      <c r="R89" s="62"/>
      <c r="S89" s="14"/>
      <c r="T89" s="62"/>
      <c r="U89" s="14"/>
    </row>
    <row r="90" spans="1:2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R90" s="62"/>
      <c r="S90" s="14"/>
      <c r="T90" s="62"/>
      <c r="U90" s="14"/>
    </row>
    <row r="91" spans="1:21" x14ac:dyDescent="0.2">
      <c r="A91" s="114"/>
      <c r="I91" s="62"/>
      <c r="J91" s="14"/>
      <c r="K91" s="14"/>
      <c r="L91" s="14"/>
      <c r="P91" s="266"/>
      <c r="Q91" s="14"/>
      <c r="R91" s="62"/>
      <c r="S91" s="14"/>
      <c r="T91" s="62"/>
      <c r="U91" s="14"/>
    </row>
    <row r="92" spans="1:21" ht="14.25" thickBot="1" x14ac:dyDescent="0.25"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18"/>
      <c r="R92" s="62"/>
      <c r="S92" s="14"/>
      <c r="T92" s="62"/>
      <c r="U92" s="14"/>
    </row>
    <row r="93" spans="1:21" ht="13.5" x14ac:dyDescent="0.2"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R93" s="62"/>
      <c r="S93" s="14"/>
      <c r="T93" s="62"/>
      <c r="U93" s="14"/>
    </row>
    <row r="94" spans="1:21" ht="13.5" x14ac:dyDescent="0.25"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R94" s="62"/>
      <c r="S94" s="14"/>
      <c r="T94" s="62"/>
      <c r="U94" s="14"/>
    </row>
    <row r="95" spans="1:21" x14ac:dyDescent="0.2"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R95" s="62"/>
      <c r="S95" s="14"/>
      <c r="T95" s="62"/>
      <c r="U95" s="14"/>
    </row>
    <row r="96" spans="1:21" ht="13.5" x14ac:dyDescent="0.25"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R96" s="62"/>
      <c r="S96" s="14"/>
      <c r="T96" s="62"/>
      <c r="U96" s="14"/>
    </row>
    <row r="97" spans="10:21" x14ac:dyDescent="0.2">
      <c r="J97" s="14"/>
      <c r="K97" s="14"/>
      <c r="L97" s="14"/>
      <c r="P97" s="266"/>
      <c r="Q97" s="14"/>
      <c r="R97" s="62"/>
      <c r="S97" s="14"/>
      <c r="T97" s="62"/>
      <c r="U97" s="14"/>
    </row>
    <row r="98" spans="10:21" x14ac:dyDescent="0.2">
      <c r="J98" s="14"/>
      <c r="K98" s="14"/>
      <c r="L98" s="14"/>
      <c r="P98" s="266"/>
      <c r="Q98" s="14"/>
      <c r="R98" s="62"/>
      <c r="S98" s="14"/>
      <c r="T98" s="62"/>
      <c r="U98" s="14"/>
    </row>
    <row r="99" spans="10:21" x14ac:dyDescent="0.2">
      <c r="J99" s="14"/>
      <c r="K99" s="14"/>
      <c r="L99" s="14"/>
      <c r="P99" s="266"/>
      <c r="Q99" s="14"/>
      <c r="R99" s="62"/>
      <c r="S99" s="14"/>
      <c r="T99" s="62"/>
      <c r="U99" s="14"/>
    </row>
    <row r="100" spans="10:21" x14ac:dyDescent="0.2">
      <c r="J100" s="14"/>
      <c r="K100" s="14"/>
      <c r="L100" s="14"/>
      <c r="P100" s="266"/>
      <c r="Q100" s="14"/>
      <c r="R100" s="62"/>
      <c r="S100" s="14"/>
      <c r="T100" s="62"/>
      <c r="U100" s="14"/>
    </row>
    <row r="101" spans="10:21" x14ac:dyDescent="0.2">
      <c r="J101" s="14"/>
      <c r="K101" s="14"/>
      <c r="L101" s="14"/>
      <c r="P101" s="266"/>
      <c r="Q101" s="14"/>
      <c r="R101" s="62"/>
      <c r="S101" s="14"/>
      <c r="T101" s="62"/>
      <c r="U101" s="14"/>
    </row>
    <row r="102" spans="10:21" x14ac:dyDescent="0.2">
      <c r="J102" s="14"/>
      <c r="K102" s="14"/>
      <c r="L102" s="14"/>
      <c r="P102" s="266"/>
      <c r="Q102" s="14"/>
      <c r="R102" s="62"/>
      <c r="S102" s="14"/>
      <c r="T102" s="62"/>
      <c r="U102" s="14"/>
    </row>
    <row r="103" spans="10:21" x14ac:dyDescent="0.2">
      <c r="J103" s="14"/>
      <c r="K103" s="14"/>
      <c r="L103" s="14"/>
      <c r="P103" s="266"/>
      <c r="Q103" s="14"/>
      <c r="R103" s="62"/>
      <c r="S103" s="14"/>
      <c r="T103" s="62"/>
      <c r="U103" s="14"/>
    </row>
    <row r="104" spans="10:21" x14ac:dyDescent="0.2">
      <c r="J104" s="14"/>
      <c r="K104" s="14"/>
      <c r="L104" s="14"/>
      <c r="P104" s="266"/>
      <c r="Q104" s="14"/>
      <c r="R104" s="62"/>
      <c r="S104" s="14"/>
      <c r="T104" s="62"/>
      <c r="U104" s="14"/>
    </row>
    <row r="105" spans="10:21" x14ac:dyDescent="0.2">
      <c r="J105" s="14"/>
      <c r="K105" s="14"/>
      <c r="L105" s="14"/>
      <c r="P105" s="266"/>
      <c r="Q105" s="14"/>
      <c r="R105" s="62"/>
      <c r="S105" s="14"/>
      <c r="T105" s="62"/>
      <c r="U105" s="14"/>
    </row>
    <row r="106" spans="10:21" x14ac:dyDescent="0.2">
      <c r="J106" s="14"/>
      <c r="K106" s="14"/>
      <c r="L106" s="14"/>
      <c r="P106" s="266"/>
      <c r="Q106" s="14"/>
      <c r="R106" s="62"/>
      <c r="S106" s="14"/>
      <c r="T106" s="62"/>
      <c r="U106" s="14"/>
    </row>
    <row r="107" spans="10:21" x14ac:dyDescent="0.2">
      <c r="J107" s="14"/>
      <c r="K107" s="14"/>
      <c r="L107" s="14"/>
      <c r="P107" s="266"/>
      <c r="Q107" s="14"/>
      <c r="R107" s="62"/>
      <c r="S107" s="14"/>
      <c r="T107" s="62"/>
      <c r="U107" s="14"/>
    </row>
    <row r="108" spans="10:21" x14ac:dyDescent="0.2">
      <c r="J108" s="14"/>
      <c r="K108" s="14"/>
      <c r="L108" s="14"/>
      <c r="P108" s="266"/>
      <c r="Q108" s="14"/>
      <c r="R108" s="62"/>
      <c r="S108" s="14"/>
      <c r="T108" s="62"/>
      <c r="U108" s="14"/>
    </row>
    <row r="109" spans="10:21" x14ac:dyDescent="0.2">
      <c r="J109" s="14"/>
      <c r="K109" s="14"/>
      <c r="L109" s="14"/>
      <c r="P109" s="266"/>
      <c r="Q109" s="14"/>
      <c r="R109" s="62"/>
      <c r="S109" s="14"/>
      <c r="T109" s="62"/>
      <c r="U109" s="14"/>
    </row>
    <row r="110" spans="10:21" x14ac:dyDescent="0.2">
      <c r="J110" s="14"/>
      <c r="K110" s="14"/>
      <c r="L110" s="14"/>
      <c r="P110" s="266"/>
      <c r="Q110" s="14"/>
      <c r="R110" s="62"/>
      <c r="S110" s="14"/>
      <c r="T110" s="62"/>
      <c r="U110" s="14"/>
    </row>
    <row r="111" spans="10:21" x14ac:dyDescent="0.2">
      <c r="J111" s="14"/>
      <c r="K111" s="14"/>
      <c r="L111" s="14"/>
      <c r="P111" s="266"/>
      <c r="Q111" s="14"/>
      <c r="R111" s="62"/>
      <c r="S111" s="14"/>
      <c r="T111" s="62"/>
      <c r="U111" s="14"/>
    </row>
    <row r="112" spans="10:21" x14ac:dyDescent="0.2">
      <c r="J112" s="14"/>
      <c r="K112" s="14"/>
      <c r="L112" s="14"/>
      <c r="P112" s="266"/>
      <c r="Q112" s="14"/>
      <c r="R112" s="62"/>
      <c r="S112" s="14"/>
      <c r="T112" s="62"/>
      <c r="U112" s="14"/>
    </row>
    <row r="113" spans="10:21" x14ac:dyDescent="0.2">
      <c r="J113" s="14"/>
      <c r="K113" s="14"/>
      <c r="L113" s="14"/>
      <c r="P113" s="266"/>
      <c r="Q113" s="14"/>
      <c r="R113" s="62"/>
      <c r="S113" s="14"/>
      <c r="T113" s="62"/>
      <c r="U113" s="14"/>
    </row>
    <row r="114" spans="10:21" x14ac:dyDescent="0.2">
      <c r="J114" s="14"/>
      <c r="K114" s="14"/>
      <c r="L114" s="14"/>
      <c r="P114" s="266"/>
      <c r="Q114" s="14"/>
      <c r="R114" s="62"/>
      <c r="S114" s="14"/>
      <c r="T114" s="62"/>
      <c r="U114" s="14"/>
    </row>
    <row r="115" spans="10:21" x14ac:dyDescent="0.2">
      <c r="J115" s="14"/>
      <c r="K115" s="14"/>
      <c r="L115" s="14"/>
      <c r="P115" s="266"/>
      <c r="Q115" s="14"/>
      <c r="R115" s="62"/>
      <c r="S115" s="14"/>
      <c r="T115" s="62"/>
      <c r="U115" s="14"/>
    </row>
    <row r="116" spans="10:21" x14ac:dyDescent="0.2">
      <c r="J116" s="14"/>
      <c r="K116" s="14"/>
      <c r="L116" s="14"/>
      <c r="P116" s="266"/>
      <c r="Q116" s="14"/>
      <c r="R116" s="62"/>
      <c r="S116" s="14"/>
      <c r="T116" s="62"/>
      <c r="U116" s="14"/>
    </row>
    <row r="117" spans="10:21" x14ac:dyDescent="0.2">
      <c r="J117" s="14"/>
      <c r="K117" s="14"/>
      <c r="L117" s="14"/>
      <c r="P117" s="266"/>
      <c r="Q117" s="14"/>
      <c r="R117" s="62"/>
      <c r="S117" s="14"/>
      <c r="T117" s="62"/>
      <c r="U117" s="14"/>
    </row>
    <row r="118" spans="10:21" x14ac:dyDescent="0.2">
      <c r="J118" s="14"/>
      <c r="K118" s="14"/>
      <c r="L118" s="14"/>
      <c r="P118" s="266"/>
      <c r="Q118" s="14"/>
      <c r="R118" s="62"/>
      <c r="S118" s="14"/>
      <c r="T118" s="62"/>
      <c r="U118" s="14"/>
    </row>
    <row r="119" spans="10:21" x14ac:dyDescent="0.2">
      <c r="J119" s="14"/>
      <c r="K119" s="14"/>
      <c r="L119" s="14"/>
      <c r="P119" s="266"/>
      <c r="Q119" s="14"/>
      <c r="R119" s="62"/>
      <c r="S119" s="14"/>
      <c r="T119" s="62"/>
      <c r="U119" s="14"/>
    </row>
    <row r="120" spans="10:21" x14ac:dyDescent="0.2">
      <c r="J120" s="14"/>
      <c r="K120" s="14"/>
      <c r="L120" s="14"/>
      <c r="P120" s="266"/>
      <c r="Q120" s="14"/>
      <c r="R120" s="62"/>
      <c r="S120" s="14"/>
      <c r="T120" s="62"/>
      <c r="U120" s="14"/>
    </row>
    <row r="121" spans="10:21" x14ac:dyDescent="0.2">
      <c r="J121" s="14"/>
      <c r="K121" s="14"/>
      <c r="L121" s="14"/>
      <c r="P121" s="266"/>
      <c r="Q121" s="14"/>
      <c r="R121" s="62"/>
      <c r="S121" s="14"/>
      <c r="T121" s="62"/>
      <c r="U121" s="14"/>
    </row>
    <row r="122" spans="10:21" x14ac:dyDescent="0.2">
      <c r="J122" s="14"/>
      <c r="K122" s="14"/>
      <c r="L122" s="14"/>
      <c r="P122" s="266"/>
      <c r="Q122" s="14"/>
      <c r="R122" s="62"/>
      <c r="S122" s="14"/>
      <c r="T122" s="62"/>
      <c r="U122" s="14"/>
    </row>
    <row r="123" spans="10:21" x14ac:dyDescent="0.2">
      <c r="J123" s="14"/>
      <c r="K123" s="14"/>
      <c r="L123" s="14"/>
      <c r="P123" s="266"/>
      <c r="Q123" s="14"/>
      <c r="R123" s="62"/>
      <c r="S123" s="14"/>
      <c r="T123" s="62"/>
      <c r="U123" s="14"/>
    </row>
    <row r="124" spans="10:21" x14ac:dyDescent="0.2">
      <c r="J124" s="14"/>
      <c r="K124" s="14"/>
      <c r="L124" s="14"/>
      <c r="P124" s="266"/>
      <c r="Q124" s="14"/>
      <c r="R124" s="62"/>
      <c r="S124" s="14"/>
      <c r="T124" s="62"/>
      <c r="U124" s="14"/>
    </row>
    <row r="125" spans="10:21" x14ac:dyDescent="0.2">
      <c r="J125" s="14"/>
      <c r="K125" s="14"/>
      <c r="L125" s="14"/>
      <c r="P125" s="266"/>
      <c r="Q125" s="14"/>
      <c r="R125" s="62"/>
      <c r="S125" s="14"/>
      <c r="T125" s="62"/>
      <c r="U125" s="14"/>
    </row>
    <row r="126" spans="10:21" x14ac:dyDescent="0.2">
      <c r="J126" s="14"/>
      <c r="K126" s="14"/>
      <c r="L126" s="14"/>
      <c r="P126" s="266"/>
      <c r="Q126" s="14"/>
      <c r="R126" s="62"/>
      <c r="S126" s="14"/>
      <c r="T126" s="62"/>
      <c r="U126" s="14"/>
    </row>
    <row r="127" spans="10:21" x14ac:dyDescent="0.2">
      <c r="J127" s="14"/>
      <c r="K127" s="14"/>
      <c r="L127" s="14"/>
      <c r="P127" s="266"/>
      <c r="Q127" s="14"/>
      <c r="R127" s="62"/>
      <c r="S127" s="14"/>
      <c r="T127" s="62"/>
      <c r="U127" s="14"/>
    </row>
    <row r="128" spans="10:21" x14ac:dyDescent="0.2">
      <c r="J128" s="14"/>
      <c r="K128" s="14"/>
      <c r="L128" s="14"/>
      <c r="P128" s="266"/>
      <c r="Q128" s="14"/>
      <c r="R128" s="62"/>
      <c r="S128" s="14"/>
      <c r="T128" s="62"/>
      <c r="U128" s="14"/>
    </row>
    <row r="129" spans="10:21" x14ac:dyDescent="0.2">
      <c r="J129" s="14"/>
      <c r="K129" s="14"/>
      <c r="L129" s="14"/>
      <c r="P129" s="266"/>
      <c r="Q129" s="14"/>
      <c r="R129" s="62"/>
      <c r="S129" s="14"/>
      <c r="T129" s="62"/>
      <c r="U129" s="14"/>
    </row>
    <row r="130" spans="10:21" x14ac:dyDescent="0.2">
      <c r="J130" s="14"/>
      <c r="K130" s="14"/>
      <c r="L130" s="14"/>
      <c r="P130" s="266"/>
      <c r="Q130" s="14"/>
      <c r="R130" s="62"/>
      <c r="S130" s="14"/>
      <c r="T130" s="62"/>
      <c r="U130" s="14"/>
    </row>
    <row r="131" spans="10:21" x14ac:dyDescent="0.2">
      <c r="J131" s="14"/>
      <c r="K131" s="14"/>
      <c r="L131" s="14"/>
      <c r="P131" s="266"/>
      <c r="Q131" s="14"/>
      <c r="R131" s="62"/>
      <c r="S131" s="14"/>
      <c r="T131" s="62"/>
      <c r="U131" s="14"/>
    </row>
    <row r="132" spans="10:21" x14ac:dyDescent="0.2">
      <c r="J132" s="14"/>
      <c r="K132" s="14"/>
      <c r="L132" s="14"/>
      <c r="P132" s="266"/>
      <c r="Q132" s="14"/>
      <c r="R132" s="62"/>
      <c r="S132" s="14"/>
      <c r="T132" s="62"/>
      <c r="U132" s="14"/>
    </row>
    <row r="133" spans="10:21" x14ac:dyDescent="0.2">
      <c r="J133" s="14"/>
      <c r="K133" s="14"/>
      <c r="L133" s="14"/>
      <c r="P133" s="266"/>
      <c r="Q133" s="14"/>
      <c r="R133" s="62"/>
      <c r="S133" s="14"/>
      <c r="T133" s="62"/>
      <c r="U133" s="14"/>
    </row>
    <row r="134" spans="10:21" x14ac:dyDescent="0.2">
      <c r="J134" s="14"/>
      <c r="K134" s="14"/>
      <c r="L134" s="14"/>
      <c r="P134" s="266"/>
      <c r="Q134" s="14"/>
      <c r="R134" s="62"/>
      <c r="S134" s="14"/>
      <c r="T134" s="62"/>
      <c r="U134" s="14"/>
    </row>
    <row r="135" spans="10:21" x14ac:dyDescent="0.2">
      <c r="J135" s="14"/>
      <c r="K135" s="14"/>
      <c r="L135" s="14"/>
      <c r="P135" s="266"/>
      <c r="Q135" s="14"/>
      <c r="R135" s="62"/>
      <c r="S135" s="14"/>
      <c r="T135" s="62"/>
      <c r="U135" s="14"/>
    </row>
    <row r="136" spans="10:21" x14ac:dyDescent="0.2">
      <c r="J136" s="14"/>
      <c r="K136" s="14"/>
      <c r="L136" s="14"/>
      <c r="P136" s="266"/>
      <c r="Q136" s="14"/>
      <c r="R136" s="62"/>
      <c r="S136" s="14"/>
      <c r="T136" s="62"/>
      <c r="U136" s="14"/>
    </row>
    <row r="137" spans="10:21" x14ac:dyDescent="0.2">
      <c r="J137" s="14"/>
      <c r="K137" s="14"/>
      <c r="L137" s="14"/>
      <c r="P137" s="266"/>
      <c r="Q137" s="14"/>
      <c r="R137" s="62"/>
      <c r="S137" s="14"/>
      <c r="T137" s="62"/>
      <c r="U137" s="14"/>
    </row>
    <row r="138" spans="10:21" x14ac:dyDescent="0.2">
      <c r="J138" s="14"/>
      <c r="K138" s="14"/>
      <c r="L138" s="14"/>
      <c r="P138" s="266"/>
      <c r="Q138" s="14"/>
      <c r="R138" s="62"/>
      <c r="S138" s="14"/>
      <c r="T138" s="62"/>
      <c r="U138" s="14"/>
    </row>
    <row r="139" spans="10:21" x14ac:dyDescent="0.2">
      <c r="J139" s="14"/>
      <c r="K139" s="14"/>
      <c r="L139" s="14"/>
      <c r="P139" s="266"/>
      <c r="Q139" s="14"/>
      <c r="R139" s="62"/>
      <c r="S139" s="14"/>
      <c r="T139" s="62"/>
      <c r="U139" s="14"/>
    </row>
    <row r="140" spans="10:21" x14ac:dyDescent="0.2">
      <c r="J140" s="14"/>
      <c r="K140" s="14"/>
      <c r="L140" s="14"/>
      <c r="P140" s="266"/>
      <c r="Q140" s="14"/>
      <c r="R140" s="62"/>
      <c r="S140" s="14"/>
      <c r="T140" s="62"/>
      <c r="U140" s="14"/>
    </row>
    <row r="141" spans="10:21" x14ac:dyDescent="0.2">
      <c r="J141" s="14"/>
      <c r="K141" s="14"/>
      <c r="L141" s="14"/>
      <c r="P141" s="266"/>
      <c r="Q141" s="14"/>
      <c r="R141" s="62"/>
      <c r="S141" s="14"/>
      <c r="T141" s="62"/>
      <c r="U141" s="14"/>
    </row>
    <row r="142" spans="10:21" x14ac:dyDescent="0.2">
      <c r="J142" s="14"/>
      <c r="K142" s="14"/>
      <c r="L142" s="14"/>
      <c r="P142" s="266"/>
      <c r="Q142" s="14"/>
      <c r="R142" s="62"/>
      <c r="S142" s="14"/>
      <c r="T142" s="62"/>
      <c r="U142" s="14"/>
    </row>
    <row r="143" spans="10:21" x14ac:dyDescent="0.2">
      <c r="J143" s="14"/>
      <c r="K143" s="14"/>
      <c r="L143" s="14"/>
      <c r="P143" s="266"/>
      <c r="Q143" s="14"/>
      <c r="R143" s="62"/>
      <c r="S143" s="14"/>
      <c r="T143" s="62"/>
      <c r="U143" s="14"/>
    </row>
    <row r="144" spans="10:21" x14ac:dyDescent="0.2">
      <c r="J144" s="14"/>
      <c r="K144" s="14"/>
      <c r="L144" s="14"/>
      <c r="P144" s="266"/>
      <c r="Q144" s="14"/>
      <c r="R144" s="62"/>
      <c r="S144" s="14"/>
      <c r="T144" s="62"/>
      <c r="U144" s="14"/>
    </row>
    <row r="145" spans="10:21" x14ac:dyDescent="0.2">
      <c r="J145" s="14"/>
      <c r="K145" s="14"/>
      <c r="L145" s="14"/>
      <c r="P145" s="266"/>
      <c r="Q145" s="14"/>
      <c r="R145" s="62"/>
      <c r="S145" s="14"/>
      <c r="T145" s="62"/>
      <c r="U145" s="14"/>
    </row>
    <row r="146" spans="10:21" x14ac:dyDescent="0.2">
      <c r="J146" s="14"/>
      <c r="K146" s="14"/>
      <c r="L146" s="14"/>
      <c r="P146" s="266"/>
      <c r="Q146" s="14"/>
      <c r="R146" s="62"/>
      <c r="S146" s="14"/>
      <c r="T146" s="62"/>
      <c r="U146" s="14"/>
    </row>
    <row r="147" spans="10:21" x14ac:dyDescent="0.2">
      <c r="J147" s="14"/>
      <c r="K147" s="14"/>
      <c r="L147" s="14"/>
      <c r="P147" s="266"/>
      <c r="Q147" s="14"/>
      <c r="R147" s="62"/>
      <c r="S147" s="14"/>
      <c r="T147" s="62"/>
      <c r="U147" s="14"/>
    </row>
    <row r="148" spans="10:21" x14ac:dyDescent="0.2">
      <c r="J148" s="14"/>
      <c r="K148" s="14"/>
      <c r="L148" s="14"/>
      <c r="P148" s="266"/>
      <c r="Q148" s="14"/>
      <c r="R148" s="62"/>
      <c r="S148" s="14"/>
      <c r="T148" s="62"/>
      <c r="U148" s="14"/>
    </row>
    <row r="149" spans="10:21" x14ac:dyDescent="0.2">
      <c r="J149" s="14"/>
      <c r="K149" s="14"/>
      <c r="L149" s="14"/>
      <c r="P149" s="266"/>
      <c r="Q149" s="14"/>
      <c r="R149" s="62"/>
      <c r="S149" s="14"/>
      <c r="T149" s="62"/>
      <c r="U149" s="14"/>
    </row>
    <row r="150" spans="10:21" x14ac:dyDescent="0.2">
      <c r="J150" s="14"/>
      <c r="K150" s="14"/>
      <c r="L150" s="14"/>
      <c r="P150" s="266"/>
      <c r="Q150" s="14"/>
      <c r="R150" s="62"/>
      <c r="S150" s="14"/>
      <c r="T150" s="62"/>
      <c r="U150" s="14"/>
    </row>
    <row r="151" spans="10:21" x14ac:dyDescent="0.2">
      <c r="J151" s="14"/>
      <c r="K151" s="14"/>
      <c r="L151" s="14"/>
      <c r="P151" s="266"/>
      <c r="Q151" s="14"/>
      <c r="R151" s="62"/>
      <c r="S151" s="14"/>
      <c r="T151" s="62"/>
      <c r="U151" s="14"/>
    </row>
    <row r="152" spans="10:21" x14ac:dyDescent="0.2">
      <c r="J152" s="14"/>
      <c r="K152" s="14"/>
      <c r="L152" s="14"/>
      <c r="P152" s="266"/>
      <c r="Q152" s="14"/>
      <c r="R152" s="62"/>
      <c r="S152" s="14"/>
      <c r="T152" s="62"/>
      <c r="U152" s="14"/>
    </row>
    <row r="153" spans="10:21" x14ac:dyDescent="0.2">
      <c r="J153" s="14"/>
      <c r="K153" s="14"/>
      <c r="L153" s="14"/>
      <c r="P153" s="266"/>
      <c r="Q153" s="14"/>
      <c r="R153" s="62"/>
      <c r="S153" s="14"/>
      <c r="T153" s="62"/>
      <c r="U153" s="14"/>
    </row>
    <row r="154" spans="10:21" x14ac:dyDescent="0.2">
      <c r="J154" s="14"/>
      <c r="K154" s="14"/>
      <c r="L154" s="14"/>
      <c r="P154" s="266"/>
      <c r="Q154" s="14"/>
      <c r="R154" s="62"/>
      <c r="S154" s="14"/>
      <c r="T154" s="62"/>
      <c r="U154" s="14"/>
    </row>
    <row r="155" spans="10:21" x14ac:dyDescent="0.2">
      <c r="J155" s="14"/>
      <c r="K155" s="14"/>
      <c r="L155" s="14"/>
      <c r="P155" s="266"/>
      <c r="Q155" s="14"/>
      <c r="R155" s="62"/>
      <c r="S155" s="14"/>
      <c r="T155" s="62"/>
      <c r="U155" s="14"/>
    </row>
    <row r="156" spans="10:21" x14ac:dyDescent="0.2">
      <c r="J156" s="14"/>
      <c r="K156" s="14"/>
      <c r="L156" s="14"/>
      <c r="P156" s="266"/>
      <c r="Q156" s="14"/>
      <c r="R156" s="62"/>
      <c r="S156" s="14"/>
      <c r="T156" s="62"/>
      <c r="U156" s="14"/>
    </row>
    <row r="157" spans="10:21" x14ac:dyDescent="0.2">
      <c r="J157" s="14"/>
      <c r="K157" s="14"/>
      <c r="L157" s="14"/>
      <c r="P157" s="266"/>
      <c r="Q157" s="14"/>
      <c r="R157" s="62"/>
      <c r="S157" s="14"/>
      <c r="T157" s="62"/>
      <c r="U157" s="14"/>
    </row>
    <row r="158" spans="10:21" x14ac:dyDescent="0.2">
      <c r="J158" s="14"/>
      <c r="K158" s="14"/>
      <c r="L158" s="14"/>
      <c r="P158" s="266"/>
      <c r="Q158" s="14"/>
      <c r="R158" s="62"/>
      <c r="S158" s="14"/>
      <c r="T158" s="62"/>
      <c r="U158" s="14"/>
    </row>
    <row r="159" spans="10:21" x14ac:dyDescent="0.2">
      <c r="J159" s="14"/>
      <c r="K159" s="14"/>
      <c r="L159" s="14"/>
      <c r="P159" s="266"/>
      <c r="Q159" s="14"/>
      <c r="R159" s="62"/>
      <c r="S159" s="14"/>
      <c r="T159" s="62"/>
      <c r="U159" s="14"/>
    </row>
    <row r="160" spans="10:21" x14ac:dyDescent="0.2">
      <c r="J160" s="14"/>
      <c r="K160" s="14"/>
      <c r="L160" s="14"/>
      <c r="P160" s="266"/>
      <c r="Q160" s="14"/>
      <c r="R160" s="62"/>
      <c r="S160" s="14"/>
      <c r="T160" s="62"/>
      <c r="U160" s="14"/>
    </row>
    <row r="161" spans="10:21" x14ac:dyDescent="0.2">
      <c r="J161" s="14"/>
      <c r="K161" s="14"/>
      <c r="L161" s="14"/>
      <c r="P161" s="266"/>
      <c r="Q161" s="14"/>
      <c r="R161" s="62"/>
      <c r="S161" s="14"/>
      <c r="T161" s="62"/>
      <c r="U161" s="14"/>
    </row>
    <row r="162" spans="10:21" x14ac:dyDescent="0.2">
      <c r="J162" s="14"/>
      <c r="K162" s="14"/>
      <c r="L162" s="14"/>
      <c r="P162" s="266"/>
      <c r="Q162" s="14"/>
      <c r="R162" s="62"/>
      <c r="S162" s="14"/>
      <c r="T162" s="62"/>
      <c r="U162" s="14"/>
    </row>
    <row r="163" spans="10:21" x14ac:dyDescent="0.2">
      <c r="J163" s="14"/>
      <c r="K163" s="14"/>
      <c r="L163" s="14"/>
      <c r="P163" s="266"/>
      <c r="Q163" s="14"/>
      <c r="R163" s="62"/>
      <c r="S163" s="14"/>
      <c r="T163" s="62"/>
      <c r="U163" s="14"/>
    </row>
    <row r="164" spans="10:21" x14ac:dyDescent="0.2">
      <c r="J164" s="14"/>
      <c r="K164" s="14"/>
      <c r="L164" s="14"/>
      <c r="P164" s="266"/>
      <c r="Q164" s="14"/>
      <c r="R164" s="62"/>
      <c r="S164" s="14"/>
      <c r="T164" s="62"/>
      <c r="U164" s="14"/>
    </row>
    <row r="165" spans="10:21" x14ac:dyDescent="0.2">
      <c r="J165" s="14"/>
      <c r="K165" s="14"/>
      <c r="L165" s="14"/>
      <c r="P165" s="266"/>
      <c r="Q165" s="14"/>
      <c r="R165" s="62"/>
      <c r="S165" s="14"/>
      <c r="T165" s="62"/>
      <c r="U165" s="14"/>
    </row>
    <row r="166" spans="10:21" x14ac:dyDescent="0.2">
      <c r="J166" s="14"/>
      <c r="K166" s="14"/>
      <c r="L166" s="14"/>
      <c r="P166" s="266"/>
      <c r="Q166" s="14"/>
      <c r="R166" s="62"/>
      <c r="S166" s="14"/>
      <c r="T166" s="62"/>
      <c r="U166" s="14"/>
    </row>
    <row r="167" spans="10:21" x14ac:dyDescent="0.2">
      <c r="J167" s="14"/>
      <c r="K167" s="14"/>
      <c r="L167" s="14"/>
      <c r="P167" s="266"/>
      <c r="Q167" s="14"/>
      <c r="R167" s="62"/>
      <c r="S167" s="14"/>
      <c r="T167" s="62"/>
      <c r="U167" s="14"/>
    </row>
    <row r="168" spans="10:21" x14ac:dyDescent="0.2">
      <c r="J168" s="14"/>
      <c r="K168" s="14"/>
      <c r="L168" s="14"/>
      <c r="P168" s="266"/>
      <c r="Q168" s="14"/>
      <c r="R168" s="62"/>
      <c r="S168" s="14"/>
      <c r="T168" s="62"/>
      <c r="U168" s="14"/>
    </row>
    <row r="169" spans="10:21" x14ac:dyDescent="0.2">
      <c r="J169" s="14"/>
      <c r="K169" s="14"/>
      <c r="L169" s="14"/>
      <c r="P169" s="266"/>
      <c r="Q169" s="14"/>
      <c r="R169" s="62"/>
      <c r="S169" s="14"/>
      <c r="T169" s="62"/>
      <c r="U169" s="14"/>
    </row>
    <row r="170" spans="10:21" x14ac:dyDescent="0.2">
      <c r="J170" s="14"/>
      <c r="K170" s="14"/>
      <c r="L170" s="14"/>
      <c r="P170" s="266"/>
      <c r="Q170" s="14"/>
      <c r="R170" s="62"/>
      <c r="S170" s="14"/>
      <c r="T170" s="62"/>
      <c r="U170" s="14"/>
    </row>
    <row r="171" spans="10:21" x14ac:dyDescent="0.2">
      <c r="J171" s="14"/>
      <c r="K171" s="14"/>
      <c r="L171" s="14"/>
      <c r="P171" s="266"/>
      <c r="Q171" s="14"/>
      <c r="R171" s="62"/>
      <c r="S171" s="14"/>
      <c r="T171" s="62"/>
      <c r="U171" s="14"/>
    </row>
    <row r="172" spans="10:21" x14ac:dyDescent="0.2">
      <c r="J172" s="14"/>
      <c r="K172" s="14"/>
      <c r="L172" s="14"/>
      <c r="P172" s="266"/>
      <c r="Q172" s="14"/>
      <c r="R172" s="62"/>
      <c r="S172" s="14"/>
      <c r="T172" s="62"/>
      <c r="U172" s="14"/>
    </row>
    <row r="173" spans="10:21" x14ac:dyDescent="0.2">
      <c r="J173" s="14"/>
      <c r="K173" s="14"/>
      <c r="L173" s="14"/>
      <c r="P173" s="266"/>
      <c r="Q173" s="14"/>
      <c r="R173" s="62"/>
      <c r="S173" s="14"/>
      <c r="T173" s="62"/>
      <c r="U173" s="14"/>
    </row>
    <row r="174" spans="10:21" x14ac:dyDescent="0.2">
      <c r="J174" s="14"/>
      <c r="K174" s="14"/>
      <c r="L174" s="14"/>
      <c r="P174" s="266"/>
      <c r="Q174" s="14"/>
      <c r="R174" s="62"/>
      <c r="S174" s="14"/>
      <c r="T174" s="62"/>
      <c r="U174" s="14"/>
    </row>
    <row r="175" spans="10:21" x14ac:dyDescent="0.2">
      <c r="J175" s="14"/>
      <c r="K175" s="14"/>
      <c r="L175" s="14"/>
      <c r="P175" s="266"/>
      <c r="Q175" s="14"/>
      <c r="R175" s="62"/>
      <c r="S175" s="14"/>
      <c r="T175" s="62"/>
      <c r="U175" s="14"/>
    </row>
    <row r="176" spans="10:21" x14ac:dyDescent="0.2">
      <c r="J176" s="14"/>
      <c r="K176" s="14"/>
      <c r="L176" s="14"/>
      <c r="P176" s="266"/>
      <c r="Q176" s="14"/>
      <c r="R176" s="62"/>
      <c r="S176" s="14"/>
      <c r="T176" s="62"/>
      <c r="U176" s="14"/>
    </row>
    <row r="177" spans="10:21" x14ac:dyDescent="0.2">
      <c r="J177" s="14"/>
      <c r="K177" s="14"/>
      <c r="L177" s="14"/>
      <c r="P177" s="266"/>
      <c r="Q177" s="14"/>
      <c r="R177" s="62"/>
      <c r="S177" s="14"/>
      <c r="T177" s="62"/>
      <c r="U177" s="14"/>
    </row>
    <row r="178" spans="10:21" x14ac:dyDescent="0.2">
      <c r="J178" s="14"/>
      <c r="K178" s="14"/>
      <c r="L178" s="14"/>
      <c r="P178" s="266"/>
      <c r="Q178" s="14"/>
      <c r="R178" s="62"/>
      <c r="S178" s="14"/>
      <c r="T178" s="62"/>
      <c r="U178" s="14"/>
    </row>
    <row r="179" spans="10:21" x14ac:dyDescent="0.2">
      <c r="J179" s="14"/>
      <c r="K179" s="14"/>
      <c r="L179" s="14"/>
      <c r="P179" s="266"/>
      <c r="Q179" s="14"/>
      <c r="R179" s="62"/>
      <c r="S179" s="14"/>
      <c r="T179" s="62"/>
      <c r="U179" s="14"/>
    </row>
    <row r="180" spans="10:21" x14ac:dyDescent="0.2">
      <c r="J180" s="14"/>
      <c r="K180" s="14"/>
      <c r="L180" s="14"/>
      <c r="P180" s="266"/>
      <c r="Q180" s="14"/>
      <c r="R180" s="62"/>
      <c r="S180" s="14"/>
      <c r="T180" s="62"/>
      <c r="U180" s="14"/>
    </row>
    <row r="181" spans="10:21" x14ac:dyDescent="0.2">
      <c r="J181" s="14"/>
      <c r="K181" s="14"/>
      <c r="L181" s="14"/>
      <c r="P181" s="266"/>
      <c r="Q181" s="14"/>
      <c r="R181" s="62"/>
      <c r="S181" s="14"/>
      <c r="T181" s="62"/>
      <c r="U181" s="14"/>
    </row>
    <row r="182" spans="10:21" x14ac:dyDescent="0.2">
      <c r="J182" s="14"/>
      <c r="K182" s="14"/>
      <c r="L182" s="14"/>
      <c r="P182" s="266"/>
      <c r="Q182" s="14"/>
      <c r="R182" s="62"/>
      <c r="S182" s="14"/>
      <c r="T182" s="62"/>
      <c r="U182" s="14"/>
    </row>
    <row r="183" spans="10:21" x14ac:dyDescent="0.2">
      <c r="J183" s="14"/>
      <c r="K183" s="14"/>
      <c r="L183" s="14"/>
      <c r="P183" s="266"/>
      <c r="Q183" s="14"/>
      <c r="R183" s="62"/>
      <c r="S183" s="14"/>
      <c r="T183" s="62"/>
      <c r="U183" s="14"/>
    </row>
    <row r="184" spans="10:21" x14ac:dyDescent="0.2">
      <c r="J184" s="14"/>
      <c r="K184" s="14"/>
      <c r="L184" s="14"/>
      <c r="P184" s="266"/>
      <c r="Q184" s="14"/>
      <c r="R184" s="62"/>
      <c r="S184" s="14"/>
      <c r="T184" s="62"/>
      <c r="U184" s="14"/>
    </row>
    <row r="185" spans="10:21" x14ac:dyDescent="0.2">
      <c r="Q185" s="14"/>
    </row>
    <row r="186" spans="10:21" x14ac:dyDescent="0.2">
      <c r="Q186" s="14"/>
    </row>
  </sheetData>
  <mergeCells count="8">
    <mergeCell ref="Q10:Q11"/>
    <mergeCell ref="D10:L10"/>
    <mergeCell ref="A10:A11"/>
    <mergeCell ref="B10:B11"/>
    <mergeCell ref="E95:M95"/>
    <mergeCell ref="E96:M96"/>
    <mergeCell ref="N10:N11"/>
    <mergeCell ref="C10:C11"/>
  </mergeCells>
  <printOptions horizontalCentered="1"/>
  <pageMargins left="0" right="0" top="0" bottom="0" header="0" footer="0"/>
  <pageSetup paperSize="9" scale="78" orientation="portrait" horizontalDpi="4294967295" r:id="rId1"/>
  <headerFooter alignWithMargins="0"/>
  <rowBreaks count="1" manualBreakCount="1">
    <brk id="83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tabSelected="1" topLeftCell="A37" zoomScaleNormal="100" zoomScaleSheetLayoutView="100" workbookViewId="0">
      <selection activeCell="C61" sqref="C61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42578125" style="15" customWidth="1"/>
    <col min="9" max="12" width="6" style="78" customWidth="1"/>
    <col min="13" max="13" width="7" style="51" customWidth="1"/>
    <col min="14" max="14" width="7.42578125" style="15" hidden="1" customWidth="1"/>
    <col min="15" max="15" width="3.140625" style="15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1" spans="1:21" x14ac:dyDescent="0.2">
      <c r="N1" s="78"/>
    </row>
    <row r="2" spans="1:21" x14ac:dyDescent="0.2">
      <c r="N2" s="78"/>
    </row>
    <row r="3" spans="1:21" x14ac:dyDescent="0.2">
      <c r="N3" s="78"/>
    </row>
    <row r="4" spans="1:21" x14ac:dyDescent="0.2">
      <c r="N4" s="78"/>
    </row>
    <row r="5" spans="1:21" x14ac:dyDescent="0.2">
      <c r="N5" s="78"/>
    </row>
    <row r="6" spans="1:21" ht="13.5" thickBot="1" x14ac:dyDescent="0.25">
      <c r="J6" s="100"/>
      <c r="K6" s="100"/>
      <c r="L6" s="100"/>
      <c r="N6" s="78"/>
    </row>
    <row r="7" spans="1:2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N7" s="78"/>
      <c r="P7" s="256"/>
      <c r="Q7" s="84"/>
      <c r="R7" s="83"/>
      <c r="S7" s="84"/>
      <c r="T7" s="83"/>
      <c r="U7" s="84"/>
    </row>
    <row r="8" spans="1:21" ht="14.1" customHeight="1" x14ac:dyDescent="0.3">
      <c r="A8" s="104" t="s">
        <v>138</v>
      </c>
      <c r="B8" s="83"/>
      <c r="C8" s="83"/>
      <c r="D8" s="83"/>
      <c r="E8" s="83"/>
      <c r="F8" s="83"/>
      <c r="G8" s="83"/>
      <c r="H8" s="83"/>
      <c r="I8" s="84"/>
      <c r="J8" s="84"/>
      <c r="K8" s="84"/>
      <c r="L8" s="84"/>
      <c r="M8" s="201"/>
      <c r="N8" s="78"/>
      <c r="P8" s="256"/>
      <c r="Q8" s="84"/>
      <c r="R8" s="83"/>
      <c r="S8" s="84"/>
      <c r="T8" s="83"/>
      <c r="U8" s="84"/>
    </row>
    <row r="9" spans="1:21" ht="14.1" customHeight="1" x14ac:dyDescent="0.25">
      <c r="A9" s="104" t="s">
        <v>79</v>
      </c>
      <c r="B9" s="85"/>
      <c r="C9" s="85"/>
      <c r="D9" s="85"/>
      <c r="E9" s="85"/>
      <c r="F9" s="85"/>
      <c r="G9" s="85"/>
      <c r="H9" s="85"/>
      <c r="I9" s="86"/>
      <c r="J9" s="86"/>
      <c r="K9" s="86"/>
      <c r="L9" s="86"/>
      <c r="M9" s="202"/>
      <c r="N9" s="78"/>
      <c r="P9" s="257"/>
      <c r="Q9" s="86"/>
      <c r="R9" s="85"/>
      <c r="S9" s="86"/>
      <c r="T9" s="85"/>
      <c r="U9" s="86"/>
    </row>
    <row r="10" spans="1:21" s="1" customFormat="1" ht="31.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68" t="s">
        <v>3</v>
      </c>
      <c r="P10" s="258" t="s">
        <v>5</v>
      </c>
      <c r="Q10" s="268" t="s">
        <v>129</v>
      </c>
      <c r="R10" s="223"/>
    </row>
    <row r="11" spans="1:21" s="1" customFormat="1" ht="12" customHeight="1" x14ac:dyDescent="0.2">
      <c r="A11" s="272"/>
      <c r="B11" s="272"/>
      <c r="C11" s="268"/>
      <c r="D11" s="135" t="s">
        <v>9</v>
      </c>
      <c r="E11" s="135" t="s">
        <v>10</v>
      </c>
      <c r="F11" s="135" t="s">
        <v>11</v>
      </c>
      <c r="G11" s="135" t="s">
        <v>12</v>
      </c>
      <c r="H11" s="135" t="s">
        <v>8</v>
      </c>
      <c r="I11" s="135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26" t="s">
        <v>15</v>
      </c>
      <c r="C13" s="6" t="s">
        <v>16</v>
      </c>
      <c r="D13" s="6">
        <v>16</v>
      </c>
      <c r="E13" s="6">
        <v>16</v>
      </c>
      <c r="F13" s="6"/>
      <c r="G13" s="7"/>
      <c r="H13" s="7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234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94" t="s">
        <v>17</v>
      </c>
      <c r="C14" s="12" t="s">
        <v>16</v>
      </c>
      <c r="D14" s="12">
        <v>16</v>
      </c>
      <c r="E14" s="12">
        <v>16</v>
      </c>
      <c r="F14" s="12"/>
      <c r="G14" s="7"/>
      <c r="H14" s="7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234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94" t="s">
        <v>18</v>
      </c>
      <c r="C15" s="12" t="s">
        <v>20</v>
      </c>
      <c r="D15" s="12">
        <v>8</v>
      </c>
      <c r="E15" s="12">
        <v>8</v>
      </c>
      <c r="F15" s="12"/>
      <c r="G15" s="7"/>
      <c r="H15" s="7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130</v>
      </c>
      <c r="R15" s="234"/>
      <c r="S15" s="159"/>
      <c r="U15" s="160" t="s">
        <v>98</v>
      </c>
    </row>
    <row r="16" spans="1:21" s="9" customFormat="1" ht="12" customHeight="1" x14ac:dyDescent="0.2">
      <c r="A16" s="8">
        <v>4</v>
      </c>
      <c r="B16" s="26" t="s">
        <v>19</v>
      </c>
      <c r="C16" s="6" t="s">
        <v>20</v>
      </c>
      <c r="D16" s="6">
        <v>8</v>
      </c>
      <c r="E16" s="6">
        <v>8</v>
      </c>
      <c r="F16" s="6"/>
      <c r="G16" s="7"/>
      <c r="H16" s="7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130</v>
      </c>
      <c r="R16" s="234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26" t="s">
        <v>21</v>
      </c>
      <c r="C17" s="6" t="s">
        <v>16</v>
      </c>
      <c r="D17" s="6">
        <v>16</v>
      </c>
      <c r="E17" s="6">
        <v>8</v>
      </c>
      <c r="F17" s="6">
        <v>16</v>
      </c>
      <c r="G17" s="7"/>
      <c r="H17" s="7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131</v>
      </c>
      <c r="R17" s="234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6" t="s">
        <v>26</v>
      </c>
      <c r="C18" s="6" t="s">
        <v>20</v>
      </c>
      <c r="D18" s="18">
        <v>8</v>
      </c>
      <c r="E18" s="18"/>
      <c r="F18" s="18"/>
      <c r="G18" s="18">
        <v>16</v>
      </c>
      <c r="H18" s="19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130</v>
      </c>
      <c r="R18" s="234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5" t="s">
        <v>43</v>
      </c>
      <c r="C19" s="6" t="s">
        <v>16</v>
      </c>
      <c r="D19" s="18">
        <v>8</v>
      </c>
      <c r="E19" s="18"/>
      <c r="F19" s="18">
        <v>16</v>
      </c>
      <c r="G19" s="18"/>
      <c r="H19" s="19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131</v>
      </c>
      <c r="R19" s="234"/>
      <c r="S19" s="158"/>
      <c r="U19" s="165" t="s">
        <v>99</v>
      </c>
    </row>
    <row r="20" spans="1:21" s="9" customFormat="1" ht="12" customHeight="1" x14ac:dyDescent="0.2">
      <c r="A20" s="8">
        <v>8</v>
      </c>
      <c r="B20" s="136" t="s">
        <v>56</v>
      </c>
      <c r="C20" s="6" t="s">
        <v>20</v>
      </c>
      <c r="D20" s="6">
        <v>10</v>
      </c>
      <c r="E20" s="6"/>
      <c r="F20" s="6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132</v>
      </c>
      <c r="R20" s="234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94" t="s">
        <v>22</v>
      </c>
      <c r="C21" s="12" t="s">
        <v>20</v>
      </c>
      <c r="D21" s="12"/>
      <c r="E21" s="12">
        <v>16</v>
      </c>
      <c r="F21" s="12"/>
      <c r="G21" s="7"/>
      <c r="H21" s="7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133</v>
      </c>
      <c r="R21" s="234"/>
      <c r="S21" s="159"/>
      <c r="U21" s="161" t="s">
        <v>97</v>
      </c>
    </row>
    <row r="22" spans="1:21" s="9" customFormat="1" ht="12" customHeight="1" x14ac:dyDescent="0.2">
      <c r="A22" s="8">
        <v>10</v>
      </c>
      <c r="B22" s="26" t="s">
        <v>31</v>
      </c>
      <c r="C22" s="6" t="s">
        <v>20</v>
      </c>
      <c r="D22" s="18"/>
      <c r="E22" s="18">
        <v>16</v>
      </c>
      <c r="F22" s="18"/>
      <c r="G22" s="18"/>
      <c r="H22" s="19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234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226</v>
      </c>
      <c r="C23" s="61"/>
      <c r="D23" s="61">
        <f t="shared" ref="D23:I23" si="3">SUM(D13:D22)</f>
        <v>90</v>
      </c>
      <c r="E23" s="61">
        <f t="shared" si="3"/>
        <v>88</v>
      </c>
      <c r="F23" s="61">
        <f t="shared" si="3"/>
        <v>32</v>
      </c>
      <c r="G23" s="61">
        <f t="shared" si="3"/>
        <v>16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484</v>
      </c>
      <c r="L23" s="61">
        <f>SUM(L13:L22)</f>
        <v>66</v>
      </c>
      <c r="M23" s="227">
        <f>SUM(M13:M22)</f>
        <v>30</v>
      </c>
      <c r="N23" s="97">
        <f>SUM(D23:I23)</f>
        <v>226</v>
      </c>
      <c r="P23" s="262">
        <f>SUM(P13:P22)</f>
        <v>10</v>
      </c>
      <c r="Q23" s="7"/>
      <c r="R23" s="235"/>
      <c r="S23" s="159"/>
    </row>
    <row r="24" spans="1:21" s="62" customFormat="1" ht="12" customHeight="1" x14ac:dyDescent="0.3">
      <c r="A24" s="126" t="s">
        <v>23</v>
      </c>
      <c r="B24" s="137"/>
      <c r="C24" s="138"/>
      <c r="D24" s="138"/>
      <c r="E24" s="138"/>
      <c r="F24" s="138"/>
      <c r="G24" s="138"/>
      <c r="H24" s="138"/>
      <c r="I24" s="138"/>
      <c r="J24" s="55"/>
      <c r="K24" s="179"/>
      <c r="L24" s="189"/>
      <c r="M24" s="138"/>
      <c r="N24" s="55"/>
      <c r="P24" s="263"/>
      <c r="Q24" s="14"/>
      <c r="R24" s="9"/>
      <c r="S24" s="14"/>
      <c r="U24" s="14"/>
    </row>
    <row r="25" spans="1:21" s="62" customFormat="1" ht="12" customHeight="1" x14ac:dyDescent="0.2">
      <c r="A25" s="18">
        <v>1</v>
      </c>
      <c r="B25" s="26" t="s">
        <v>24</v>
      </c>
      <c r="C25" s="6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234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26" t="s">
        <v>25</v>
      </c>
      <c r="C26" s="6" t="s">
        <v>16</v>
      </c>
      <c r="D26" s="6">
        <v>16</v>
      </c>
      <c r="E26" s="6">
        <v>16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85</v>
      </c>
      <c r="L26" s="179">
        <f t="shared" ref="L26:L31" si="5">IF(D26=16,12,6)</f>
        <v>12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234"/>
      <c r="S26" s="158" t="s">
        <v>84</v>
      </c>
      <c r="U26" s="164" t="s">
        <v>98</v>
      </c>
    </row>
    <row r="27" spans="1:21" s="62" customFormat="1" ht="12" customHeight="1" x14ac:dyDescent="0.2">
      <c r="A27" s="18">
        <v>3</v>
      </c>
      <c r="B27" s="26" t="s">
        <v>29</v>
      </c>
      <c r="C27" s="6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4"/>
        <v>45</v>
      </c>
      <c r="L27" s="179">
        <f t="shared" si="5"/>
        <v>6</v>
      </c>
      <c r="M27" s="224">
        <v>3</v>
      </c>
      <c r="N27" s="24"/>
      <c r="P27" s="261">
        <f t="shared" si="6"/>
        <v>1</v>
      </c>
      <c r="Q27" s="181" t="s">
        <v>130</v>
      </c>
      <c r="R27" s="234"/>
      <c r="S27" s="158" t="s">
        <v>84</v>
      </c>
      <c r="U27" s="163" t="s">
        <v>98</v>
      </c>
    </row>
    <row r="28" spans="1:21" s="62" customFormat="1" ht="12" customHeight="1" x14ac:dyDescent="0.2">
      <c r="A28" s="22">
        <f>A27+1</f>
        <v>4</v>
      </c>
      <c r="B28" s="94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4"/>
        <v>45</v>
      </c>
      <c r="L28" s="179">
        <f t="shared" si="5"/>
        <v>6</v>
      </c>
      <c r="M28" s="224">
        <v>3</v>
      </c>
      <c r="N28" s="25"/>
      <c r="P28" s="261">
        <f t="shared" si="6"/>
        <v>1</v>
      </c>
      <c r="Q28" s="181" t="s">
        <v>130</v>
      </c>
      <c r="R28" s="234"/>
      <c r="S28" s="158" t="s">
        <v>84</v>
      </c>
      <c r="U28" s="163" t="s">
        <v>98</v>
      </c>
    </row>
    <row r="29" spans="1:21" s="62" customFormat="1" ht="12" customHeight="1" x14ac:dyDescent="0.2">
      <c r="A29" s="18">
        <v>5</v>
      </c>
      <c r="B29" s="26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4"/>
        <v>87</v>
      </c>
      <c r="L29" s="179">
        <f t="shared" si="5"/>
        <v>12</v>
      </c>
      <c r="M29" s="224">
        <v>5</v>
      </c>
      <c r="N29" s="24"/>
      <c r="P29" s="261">
        <f t="shared" si="6"/>
        <v>2</v>
      </c>
      <c r="Q29" s="181" t="s">
        <v>131</v>
      </c>
      <c r="R29" s="234"/>
      <c r="S29" s="158" t="s">
        <v>84</v>
      </c>
      <c r="U29" s="14" t="s">
        <v>99</v>
      </c>
    </row>
    <row r="30" spans="1:21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4"/>
        <v>70</v>
      </c>
      <c r="L30" s="179">
        <f t="shared" si="5"/>
        <v>6</v>
      </c>
      <c r="M30" s="224">
        <v>4</v>
      </c>
      <c r="N30" s="152"/>
      <c r="P30" s="261">
        <f t="shared" si="6"/>
        <v>1</v>
      </c>
      <c r="Q30" s="181" t="s">
        <v>131</v>
      </c>
      <c r="R30" s="234"/>
      <c r="S30" s="14"/>
      <c r="U30" s="14" t="s">
        <v>99</v>
      </c>
    </row>
    <row r="31" spans="1:21" s="62" customFormat="1" ht="12" customHeight="1" x14ac:dyDescent="0.2">
      <c r="A31" s="22">
        <v>7</v>
      </c>
      <c r="B31" s="139" t="s">
        <v>45</v>
      </c>
      <c r="C31" s="6" t="s">
        <v>20</v>
      </c>
      <c r="D31" s="18">
        <v>8</v>
      </c>
      <c r="E31" s="18"/>
      <c r="F31" s="18"/>
      <c r="G31" s="6">
        <v>16</v>
      </c>
      <c r="H31" s="19"/>
      <c r="I31" s="18"/>
      <c r="J31" s="50">
        <v>6</v>
      </c>
      <c r="K31" s="179">
        <f t="shared" si="4"/>
        <v>70</v>
      </c>
      <c r="L31" s="179">
        <f t="shared" si="5"/>
        <v>6</v>
      </c>
      <c r="M31" s="247">
        <v>4</v>
      </c>
      <c r="N31" s="125"/>
      <c r="P31" s="261">
        <f t="shared" si="6"/>
        <v>1</v>
      </c>
      <c r="Q31" s="181" t="s">
        <v>131</v>
      </c>
      <c r="R31" s="234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94" t="s">
        <v>30</v>
      </c>
      <c r="C32" s="6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4"/>
        <v>30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133</v>
      </c>
      <c r="R32" s="234"/>
      <c r="S32" s="14"/>
      <c r="U32" s="162" t="s">
        <v>97</v>
      </c>
    </row>
    <row r="33" spans="1:21" s="62" customFormat="1" ht="12" customHeight="1" x14ac:dyDescent="0.2">
      <c r="A33" s="18">
        <v>9</v>
      </c>
      <c r="B33" s="26" t="s">
        <v>31</v>
      </c>
      <c r="C33" s="6" t="s">
        <v>20</v>
      </c>
      <c r="D33" s="18"/>
      <c r="E33" s="6">
        <v>16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234"/>
      <c r="S33" s="14"/>
      <c r="U33" s="14" t="s">
        <v>97</v>
      </c>
    </row>
    <row r="34" spans="1:21" s="62" customFormat="1" ht="12" customHeight="1" x14ac:dyDescent="0.2">
      <c r="A34" s="18"/>
      <c r="B34" s="60" t="str">
        <f>CONCATENATE("Razem        ",SUM(D34:I34))</f>
        <v>Razem        216</v>
      </c>
      <c r="C34" s="6"/>
      <c r="D34" s="141">
        <f t="shared" ref="D34:I34" si="7">SUM(D25:D33)</f>
        <v>72</v>
      </c>
      <c r="E34" s="141">
        <f t="shared" si="7"/>
        <v>48</v>
      </c>
      <c r="F34" s="141">
        <f t="shared" si="7"/>
        <v>48</v>
      </c>
      <c r="G34" s="141">
        <f t="shared" si="7"/>
        <v>48</v>
      </c>
      <c r="H34" s="141">
        <f t="shared" si="7"/>
        <v>0</v>
      </c>
      <c r="I34" s="141">
        <f t="shared" si="7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28">
        <f>SUM(M25:M33)</f>
        <v>30</v>
      </c>
      <c r="N34" s="97">
        <f>SUM(D34:I34)</f>
        <v>216</v>
      </c>
      <c r="P34" s="262">
        <f>SUM(P25:P33)</f>
        <v>9</v>
      </c>
      <c r="Q34" s="181"/>
      <c r="R34" s="235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9"/>
      <c r="S35" s="14"/>
      <c r="U35" s="14"/>
    </row>
    <row r="36" spans="1:21" s="62" customFormat="1" ht="12" customHeight="1" x14ac:dyDescent="0.2">
      <c r="A36" s="18">
        <v>1</v>
      </c>
      <c r="B36" s="26" t="s">
        <v>33</v>
      </c>
      <c r="C36" s="6" t="s">
        <v>16</v>
      </c>
      <c r="D36" s="18">
        <v>8</v>
      </c>
      <c r="E36" s="18"/>
      <c r="F36" s="6">
        <v>16</v>
      </c>
      <c r="G36" s="18"/>
      <c r="H36" s="18"/>
      <c r="I36" s="18"/>
      <c r="J36" s="181">
        <v>8</v>
      </c>
      <c r="K36" s="179">
        <f>M36*25-(D36+E36+F36+G36+H36+I36+J36)</f>
        <v>68</v>
      </c>
      <c r="L36" s="179">
        <f>IF(D36=16,12,6)</f>
        <v>6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R36" s="234"/>
      <c r="S36" s="158" t="s">
        <v>84</v>
      </c>
      <c r="U36" s="166" t="s">
        <v>99</v>
      </c>
    </row>
    <row r="37" spans="1:21" s="62" customFormat="1" ht="12" customHeight="1" x14ac:dyDescent="0.2">
      <c r="A37" s="18">
        <v>2</v>
      </c>
      <c r="B37" s="139" t="s">
        <v>34</v>
      </c>
      <c r="C37" s="6" t="s">
        <v>16</v>
      </c>
      <c r="D37" s="18">
        <v>8</v>
      </c>
      <c r="E37" s="18"/>
      <c r="F37" s="6">
        <v>16</v>
      </c>
      <c r="G37" s="18"/>
      <c r="H37" s="18"/>
      <c r="I37" s="18"/>
      <c r="J37" s="181">
        <v>8</v>
      </c>
      <c r="K37" s="179">
        <f t="shared" ref="K37:K45" si="8">M37*25-(D37+E37+F37+G37+H37+I37+J37)</f>
        <v>43</v>
      </c>
      <c r="L37" s="179">
        <f t="shared" ref="L37:L44" si="9">IF(D37=16,12,6)</f>
        <v>6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131</v>
      </c>
      <c r="R37" s="234"/>
      <c r="S37" s="158" t="s">
        <v>84</v>
      </c>
      <c r="U37" s="166" t="s">
        <v>99</v>
      </c>
    </row>
    <row r="38" spans="1:21" s="62" customFormat="1" ht="12" customHeight="1" x14ac:dyDescent="0.2">
      <c r="A38" s="18">
        <v>3</v>
      </c>
      <c r="B38" s="139" t="s">
        <v>35</v>
      </c>
      <c r="C38" s="6" t="s">
        <v>20</v>
      </c>
      <c r="D38" s="18">
        <v>8</v>
      </c>
      <c r="E38" s="18"/>
      <c r="F38" s="18"/>
      <c r="G38" s="6">
        <v>16</v>
      </c>
      <c r="H38" s="18"/>
      <c r="I38" s="18"/>
      <c r="J38" s="181">
        <v>6</v>
      </c>
      <c r="K38" s="179">
        <f t="shared" si="8"/>
        <v>45</v>
      </c>
      <c r="L38" s="179">
        <f t="shared" si="9"/>
        <v>6</v>
      </c>
      <c r="M38" s="224">
        <v>3</v>
      </c>
      <c r="N38" s="125"/>
      <c r="P38" s="261">
        <f t="shared" si="10"/>
        <v>1</v>
      </c>
      <c r="Q38" s="181" t="s">
        <v>130</v>
      </c>
      <c r="R38" s="234"/>
      <c r="S38" s="158" t="s">
        <v>84</v>
      </c>
      <c r="U38" s="163" t="s">
        <v>98</v>
      </c>
    </row>
    <row r="39" spans="1:21" s="62" customFormat="1" ht="12" customHeight="1" x14ac:dyDescent="0.2">
      <c r="A39" s="18">
        <v>4</v>
      </c>
      <c r="B39" s="139" t="s">
        <v>36</v>
      </c>
      <c r="C39" s="6" t="s">
        <v>20</v>
      </c>
      <c r="D39" s="18">
        <v>8</v>
      </c>
      <c r="E39" s="18"/>
      <c r="F39" s="6">
        <v>16</v>
      </c>
      <c r="G39" s="18"/>
      <c r="H39" s="18"/>
      <c r="I39" s="18"/>
      <c r="J39" s="181">
        <v>6</v>
      </c>
      <c r="K39" s="179">
        <f t="shared" si="8"/>
        <v>45</v>
      </c>
      <c r="L39" s="179">
        <f t="shared" si="9"/>
        <v>6</v>
      </c>
      <c r="M39" s="224">
        <v>3</v>
      </c>
      <c r="N39" s="125"/>
      <c r="P39" s="261">
        <f t="shared" si="10"/>
        <v>1</v>
      </c>
      <c r="Q39" s="181" t="s">
        <v>131</v>
      </c>
      <c r="R39" s="234"/>
      <c r="S39" s="14"/>
      <c r="U39" s="166" t="s">
        <v>99</v>
      </c>
    </row>
    <row r="40" spans="1:21" s="62" customFormat="1" ht="12" customHeight="1" x14ac:dyDescent="0.2">
      <c r="A40" s="18">
        <v>5</v>
      </c>
      <c r="B40" s="139" t="s">
        <v>37</v>
      </c>
      <c r="C40" s="6" t="s">
        <v>20</v>
      </c>
      <c r="D40" s="18">
        <v>8</v>
      </c>
      <c r="E40" s="18"/>
      <c r="F40" s="6">
        <v>16</v>
      </c>
      <c r="G40" s="18"/>
      <c r="H40" s="18"/>
      <c r="I40" s="18"/>
      <c r="J40" s="181">
        <v>6</v>
      </c>
      <c r="K40" s="179">
        <f t="shared" si="8"/>
        <v>45</v>
      </c>
      <c r="L40" s="179">
        <f t="shared" si="9"/>
        <v>6</v>
      </c>
      <c r="M40" s="224">
        <v>3</v>
      </c>
      <c r="N40" s="125"/>
      <c r="P40" s="261">
        <f t="shared" si="10"/>
        <v>1</v>
      </c>
      <c r="Q40" s="181" t="s">
        <v>131</v>
      </c>
      <c r="R40" s="234"/>
      <c r="S40" s="14"/>
      <c r="U40" s="166" t="s">
        <v>99</v>
      </c>
    </row>
    <row r="41" spans="1:21" s="62" customFormat="1" ht="12" customHeight="1" x14ac:dyDescent="0.2">
      <c r="A41" s="18">
        <v>6</v>
      </c>
      <c r="B41" s="139" t="s">
        <v>38</v>
      </c>
      <c r="C41" s="6" t="s">
        <v>16</v>
      </c>
      <c r="D41" s="18">
        <v>8</v>
      </c>
      <c r="E41" s="18"/>
      <c r="F41" s="6">
        <v>16</v>
      </c>
      <c r="G41" s="18"/>
      <c r="H41" s="18"/>
      <c r="I41" s="18"/>
      <c r="J41" s="181">
        <v>8</v>
      </c>
      <c r="K41" s="179">
        <f t="shared" si="8"/>
        <v>43</v>
      </c>
      <c r="L41" s="179">
        <f t="shared" si="9"/>
        <v>6</v>
      </c>
      <c r="M41" s="224">
        <v>3</v>
      </c>
      <c r="N41" s="125"/>
      <c r="P41" s="261">
        <f t="shared" si="10"/>
        <v>1</v>
      </c>
      <c r="Q41" s="181" t="s">
        <v>131</v>
      </c>
      <c r="R41" s="234"/>
      <c r="S41" s="158" t="s">
        <v>84</v>
      </c>
      <c r="U41" s="166" t="s">
        <v>99</v>
      </c>
    </row>
    <row r="42" spans="1:21" s="62" customFormat="1" ht="12" customHeight="1" x14ac:dyDescent="0.2">
      <c r="A42" s="18">
        <v>7</v>
      </c>
      <c r="B42" s="139" t="s">
        <v>59</v>
      </c>
      <c r="C42" s="6" t="s">
        <v>20</v>
      </c>
      <c r="D42" s="18">
        <v>8</v>
      </c>
      <c r="E42" s="18"/>
      <c r="F42" s="6">
        <v>16</v>
      </c>
      <c r="G42" s="18"/>
      <c r="H42" s="19"/>
      <c r="I42" s="18"/>
      <c r="J42" s="181">
        <v>6</v>
      </c>
      <c r="K42" s="179">
        <f t="shared" si="8"/>
        <v>45</v>
      </c>
      <c r="L42" s="179">
        <f t="shared" si="9"/>
        <v>6</v>
      </c>
      <c r="M42" s="224">
        <v>3</v>
      </c>
      <c r="N42" s="125"/>
      <c r="P42" s="261">
        <f t="shared" si="10"/>
        <v>1</v>
      </c>
      <c r="Q42" s="181" t="s">
        <v>131</v>
      </c>
      <c r="R42" s="234"/>
      <c r="S42" s="158" t="s">
        <v>84</v>
      </c>
      <c r="U42" s="166" t="s">
        <v>99</v>
      </c>
    </row>
    <row r="43" spans="1:21" s="62" customFormat="1" ht="12" customHeight="1" x14ac:dyDescent="0.2">
      <c r="A43" s="18">
        <v>8</v>
      </c>
      <c r="B43" s="139" t="s">
        <v>41</v>
      </c>
      <c r="C43" s="6" t="s">
        <v>20</v>
      </c>
      <c r="D43" s="18">
        <v>8</v>
      </c>
      <c r="E43" s="18"/>
      <c r="F43" s="6">
        <v>16</v>
      </c>
      <c r="G43" s="18"/>
      <c r="H43" s="19"/>
      <c r="I43" s="18"/>
      <c r="J43" s="181">
        <v>6</v>
      </c>
      <c r="K43" s="179">
        <f t="shared" si="8"/>
        <v>45</v>
      </c>
      <c r="L43" s="179">
        <f t="shared" si="9"/>
        <v>6</v>
      </c>
      <c r="M43" s="224">
        <v>3</v>
      </c>
      <c r="N43" s="125"/>
      <c r="P43" s="261">
        <f t="shared" si="10"/>
        <v>1</v>
      </c>
      <c r="Q43" s="181" t="s">
        <v>131</v>
      </c>
      <c r="R43" s="234"/>
      <c r="S43" s="14"/>
      <c r="U43" s="166" t="s">
        <v>99</v>
      </c>
    </row>
    <row r="44" spans="1:21" s="62" customFormat="1" ht="12" customHeight="1" x14ac:dyDescent="0.2">
      <c r="A44" s="18">
        <v>9</v>
      </c>
      <c r="B44" s="95" t="s">
        <v>50</v>
      </c>
      <c r="C44" s="6" t="s">
        <v>20</v>
      </c>
      <c r="D44" s="18">
        <v>8</v>
      </c>
      <c r="E44" s="18"/>
      <c r="F44" s="18"/>
      <c r="G44" s="6">
        <v>16</v>
      </c>
      <c r="H44" s="18"/>
      <c r="I44" s="18"/>
      <c r="J44" s="181">
        <v>6</v>
      </c>
      <c r="K44" s="179">
        <f t="shared" si="8"/>
        <v>45</v>
      </c>
      <c r="L44" s="179">
        <f t="shared" si="9"/>
        <v>6</v>
      </c>
      <c r="M44" s="224">
        <v>3</v>
      </c>
      <c r="N44" s="96"/>
      <c r="P44" s="261">
        <f t="shared" si="10"/>
        <v>1</v>
      </c>
      <c r="Q44" s="181" t="s">
        <v>131</v>
      </c>
      <c r="R44" s="234"/>
      <c r="S44" s="14"/>
      <c r="U44" s="166" t="s">
        <v>99</v>
      </c>
    </row>
    <row r="45" spans="1:21" s="62" customFormat="1" ht="12" customHeight="1" x14ac:dyDescent="0.2">
      <c r="A45" s="18">
        <v>10</v>
      </c>
      <c r="B45" s="94" t="s">
        <v>39</v>
      </c>
      <c r="C45" s="6" t="s">
        <v>20</v>
      </c>
      <c r="D45" s="18"/>
      <c r="E45" s="18">
        <v>16</v>
      </c>
      <c r="F45" s="18"/>
      <c r="G45" s="18"/>
      <c r="H45" s="18"/>
      <c r="I45" s="18"/>
      <c r="J45" s="181">
        <v>4</v>
      </c>
      <c r="K45" s="179">
        <f t="shared" si="8"/>
        <v>30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133</v>
      </c>
      <c r="R45" s="234"/>
      <c r="S45" s="14"/>
      <c r="U45" s="162" t="s">
        <v>97</v>
      </c>
    </row>
    <row r="46" spans="1:21" s="62" customFormat="1" ht="12" customHeight="1" x14ac:dyDescent="0.2">
      <c r="A46" s="18"/>
      <c r="B46" s="142" t="str">
        <f>CONCATENATE("Razem        ",SUM(D46:I46))</f>
        <v>Razem        232</v>
      </c>
      <c r="C46" s="143"/>
      <c r="D46" s="141">
        <f t="shared" ref="D46:I46" si="11">SUM(D36:D45)</f>
        <v>72</v>
      </c>
      <c r="E46" s="141">
        <f t="shared" si="11"/>
        <v>16</v>
      </c>
      <c r="F46" s="141">
        <f t="shared" si="11"/>
        <v>112</v>
      </c>
      <c r="G46" s="141">
        <f t="shared" si="11"/>
        <v>32</v>
      </c>
      <c r="H46" s="141">
        <f t="shared" si="11"/>
        <v>0</v>
      </c>
      <c r="I46" s="141">
        <f t="shared" si="11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28">
        <f>SUM(M36:M45)</f>
        <v>30</v>
      </c>
      <c r="N46" s="97">
        <f>SUM(D46:I46)</f>
        <v>232</v>
      </c>
      <c r="P46" s="262">
        <f>SUM(P36:P45)</f>
        <v>9</v>
      </c>
      <c r="Q46" s="181"/>
      <c r="R46" s="235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9"/>
      <c r="S47" s="14"/>
      <c r="U47" s="14"/>
    </row>
    <row r="48" spans="1:21" s="62" customFormat="1" ht="12" customHeight="1" x14ac:dyDescent="0.2">
      <c r="A48" s="18">
        <v>1</v>
      </c>
      <c r="B48" s="136" t="s">
        <v>52</v>
      </c>
      <c r="C48" s="6" t="s">
        <v>20</v>
      </c>
      <c r="D48" s="18">
        <v>8</v>
      </c>
      <c r="E48" s="18"/>
      <c r="F48" s="18">
        <v>16</v>
      </c>
      <c r="G48" s="18"/>
      <c r="H48" s="18"/>
      <c r="I48" s="18"/>
      <c r="J48" s="181">
        <v>6</v>
      </c>
      <c r="K48" s="179">
        <f>M48*25-(D48+E48+F48+G48+H48+I48+J48)</f>
        <v>45</v>
      </c>
      <c r="L48" s="179">
        <f t="shared" ref="L48:L55" si="12">IF(D48=16,12,6)</f>
        <v>6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R48" s="234"/>
      <c r="S48" s="14"/>
      <c r="U48" s="166" t="s">
        <v>99</v>
      </c>
    </row>
    <row r="49" spans="1:21" s="62" customFormat="1" ht="12" customHeight="1" x14ac:dyDescent="0.2">
      <c r="A49" s="18">
        <v>2</v>
      </c>
      <c r="B49" s="139" t="s">
        <v>42</v>
      </c>
      <c r="C49" s="6" t="s">
        <v>16</v>
      </c>
      <c r="D49" s="18">
        <v>16</v>
      </c>
      <c r="E49" s="18"/>
      <c r="F49" s="18">
        <v>16</v>
      </c>
      <c r="G49" s="18"/>
      <c r="H49" s="19"/>
      <c r="I49" s="18"/>
      <c r="J49" s="181">
        <v>8</v>
      </c>
      <c r="K49" s="179">
        <f t="shared" ref="K49:K57" si="13">M49*25-(D49+E49+F49+G49+H49+I49+J49)</f>
        <v>60</v>
      </c>
      <c r="L49" s="179">
        <f t="shared" si="12"/>
        <v>12</v>
      </c>
      <c r="M49" s="224">
        <v>4</v>
      </c>
      <c r="N49" s="125"/>
      <c r="P49" s="261">
        <f t="shared" ref="P49:P57" si="14">ROUND((L49/25+(L49*K49/SUM(D49:I49))/25),0)</f>
        <v>1</v>
      </c>
      <c r="Q49" s="181" t="s">
        <v>131</v>
      </c>
      <c r="R49" s="234"/>
      <c r="S49" s="14"/>
      <c r="U49" s="166" t="s">
        <v>99</v>
      </c>
    </row>
    <row r="50" spans="1:21" s="62" customFormat="1" ht="12" customHeight="1" x14ac:dyDescent="0.2">
      <c r="A50" s="18">
        <v>3</v>
      </c>
      <c r="B50" s="95" t="s">
        <v>49</v>
      </c>
      <c r="C50" s="6" t="s">
        <v>16</v>
      </c>
      <c r="D50" s="18">
        <v>8</v>
      </c>
      <c r="E50" s="18"/>
      <c r="F50" s="18">
        <v>16</v>
      </c>
      <c r="G50" s="18"/>
      <c r="H50" s="18"/>
      <c r="I50" s="19"/>
      <c r="J50" s="181">
        <v>8</v>
      </c>
      <c r="K50" s="179">
        <f t="shared" si="13"/>
        <v>68</v>
      </c>
      <c r="L50" s="179">
        <f t="shared" si="12"/>
        <v>6</v>
      </c>
      <c r="M50" s="224">
        <v>4</v>
      </c>
      <c r="N50" s="96"/>
      <c r="P50" s="261">
        <f t="shared" si="14"/>
        <v>1</v>
      </c>
      <c r="Q50" s="181" t="s">
        <v>131</v>
      </c>
      <c r="R50" s="234"/>
      <c r="S50" s="14"/>
      <c r="U50" s="166" t="s">
        <v>99</v>
      </c>
    </row>
    <row r="51" spans="1:21" s="62" customFormat="1" ht="12" customHeight="1" x14ac:dyDescent="0.2">
      <c r="A51" s="18">
        <v>4</v>
      </c>
      <c r="B51" s="144" t="s">
        <v>44</v>
      </c>
      <c r="C51" s="6" t="s">
        <v>16</v>
      </c>
      <c r="D51" s="18">
        <v>8</v>
      </c>
      <c r="E51" s="18"/>
      <c r="F51" s="18">
        <v>16</v>
      </c>
      <c r="G51" s="18"/>
      <c r="H51" s="19"/>
      <c r="I51" s="18"/>
      <c r="J51" s="181">
        <v>8</v>
      </c>
      <c r="K51" s="179">
        <f t="shared" si="13"/>
        <v>68</v>
      </c>
      <c r="L51" s="179">
        <f t="shared" si="12"/>
        <v>6</v>
      </c>
      <c r="M51" s="224">
        <v>4</v>
      </c>
      <c r="N51" s="145"/>
      <c r="P51" s="261">
        <f t="shared" si="14"/>
        <v>1</v>
      </c>
      <c r="Q51" s="181" t="s">
        <v>131</v>
      </c>
      <c r="R51" s="234"/>
      <c r="S51" s="14"/>
      <c r="U51" s="166" t="s">
        <v>99</v>
      </c>
    </row>
    <row r="52" spans="1:21" s="62" customFormat="1" ht="12" customHeight="1" x14ac:dyDescent="0.2">
      <c r="A52" s="18">
        <v>5</v>
      </c>
      <c r="B52" s="19" t="s">
        <v>64</v>
      </c>
      <c r="C52" s="6" t="s">
        <v>20</v>
      </c>
      <c r="D52" s="18">
        <v>8</v>
      </c>
      <c r="E52" s="19"/>
      <c r="F52" s="18">
        <v>16</v>
      </c>
      <c r="G52" s="19"/>
      <c r="H52" s="19"/>
      <c r="I52" s="19"/>
      <c r="J52" s="181">
        <v>6</v>
      </c>
      <c r="K52" s="179">
        <f t="shared" si="13"/>
        <v>45</v>
      </c>
      <c r="L52" s="179">
        <f t="shared" si="12"/>
        <v>6</v>
      </c>
      <c r="M52" s="224">
        <v>3</v>
      </c>
      <c r="N52" s="146"/>
      <c r="P52" s="261">
        <f t="shared" si="14"/>
        <v>1</v>
      </c>
      <c r="Q52" s="181" t="s">
        <v>131</v>
      </c>
      <c r="R52" s="234"/>
      <c r="S52" s="14"/>
      <c r="U52" s="166" t="s">
        <v>99</v>
      </c>
    </row>
    <row r="53" spans="1:21" s="62" customFormat="1" ht="12" customHeight="1" x14ac:dyDescent="0.2">
      <c r="A53" s="18">
        <v>6</v>
      </c>
      <c r="B53" s="139" t="s">
        <v>46</v>
      </c>
      <c r="C53" s="6" t="s">
        <v>20</v>
      </c>
      <c r="D53" s="18">
        <v>8</v>
      </c>
      <c r="E53" s="18"/>
      <c r="F53" s="18">
        <v>16</v>
      </c>
      <c r="G53" s="18"/>
      <c r="H53" s="19"/>
      <c r="I53" s="18"/>
      <c r="J53" s="181">
        <v>6</v>
      </c>
      <c r="K53" s="179">
        <f t="shared" si="13"/>
        <v>45</v>
      </c>
      <c r="L53" s="179">
        <f t="shared" si="12"/>
        <v>6</v>
      </c>
      <c r="M53" s="224">
        <v>3</v>
      </c>
      <c r="N53" s="147"/>
      <c r="P53" s="261">
        <f t="shared" si="14"/>
        <v>1</v>
      </c>
      <c r="Q53" s="181" t="s">
        <v>131</v>
      </c>
      <c r="R53" s="234"/>
      <c r="S53" s="158" t="s">
        <v>84</v>
      </c>
      <c r="U53" s="166" t="s">
        <v>99</v>
      </c>
    </row>
    <row r="54" spans="1:21" s="62" customFormat="1" ht="12" customHeight="1" x14ac:dyDescent="0.2">
      <c r="A54" s="18">
        <v>7</v>
      </c>
      <c r="B54" s="95" t="s">
        <v>65</v>
      </c>
      <c r="C54" s="6" t="s">
        <v>20</v>
      </c>
      <c r="D54" s="18">
        <v>8</v>
      </c>
      <c r="E54" s="18"/>
      <c r="F54" s="18">
        <v>16</v>
      </c>
      <c r="G54" s="18"/>
      <c r="H54" s="18"/>
      <c r="I54" s="18"/>
      <c r="J54" s="181">
        <v>6</v>
      </c>
      <c r="K54" s="179">
        <f t="shared" si="13"/>
        <v>45</v>
      </c>
      <c r="L54" s="179">
        <f t="shared" si="12"/>
        <v>6</v>
      </c>
      <c r="M54" s="224">
        <v>3</v>
      </c>
      <c r="N54" s="125"/>
      <c r="P54" s="261">
        <f t="shared" si="14"/>
        <v>1</v>
      </c>
      <c r="Q54" s="181" t="s">
        <v>131</v>
      </c>
      <c r="R54" s="234"/>
      <c r="S54" s="14"/>
      <c r="U54" s="166" t="s">
        <v>99</v>
      </c>
    </row>
    <row r="55" spans="1:21" s="62" customFormat="1" ht="12" customHeight="1" x14ac:dyDescent="0.2">
      <c r="A55" s="18">
        <v>8</v>
      </c>
      <c r="B55" s="37" t="s">
        <v>87</v>
      </c>
      <c r="C55" s="6" t="s">
        <v>20</v>
      </c>
      <c r="D55" s="18">
        <v>18</v>
      </c>
      <c r="E55" s="18"/>
      <c r="F55" s="18"/>
      <c r="G55" s="18"/>
      <c r="H55" s="19"/>
      <c r="I55" s="18"/>
      <c r="J55" s="181">
        <v>4</v>
      </c>
      <c r="K55" s="179">
        <f t="shared" si="13"/>
        <v>28</v>
      </c>
      <c r="L55" s="179">
        <f t="shared" si="12"/>
        <v>6</v>
      </c>
      <c r="M55" s="224">
        <v>2</v>
      </c>
      <c r="N55" s="125"/>
      <c r="P55" s="261">
        <f t="shared" si="14"/>
        <v>1</v>
      </c>
      <c r="Q55" s="181" t="s">
        <v>133</v>
      </c>
      <c r="R55" s="234"/>
      <c r="S55" s="14"/>
      <c r="U55" s="162" t="s">
        <v>97</v>
      </c>
    </row>
    <row r="56" spans="1:21" s="62" customFormat="1" ht="12" customHeight="1" x14ac:dyDescent="0.2">
      <c r="A56" s="18">
        <v>9</v>
      </c>
      <c r="B56" s="94" t="s">
        <v>47</v>
      </c>
      <c r="C56" s="6" t="s">
        <v>20</v>
      </c>
      <c r="D56" s="18"/>
      <c r="E56" s="18">
        <v>16</v>
      </c>
      <c r="F56" s="18"/>
      <c r="G56" s="18"/>
      <c r="H56" s="19"/>
      <c r="I56" s="18"/>
      <c r="J56" s="181">
        <v>4</v>
      </c>
      <c r="K56" s="179">
        <f t="shared" si="13"/>
        <v>30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133</v>
      </c>
      <c r="R56" s="234"/>
      <c r="S56" s="14"/>
      <c r="U56" s="162" t="s">
        <v>97</v>
      </c>
    </row>
    <row r="57" spans="1:21" s="62" customFormat="1" ht="12" customHeight="1" x14ac:dyDescent="0.2">
      <c r="A57" s="18">
        <v>10</v>
      </c>
      <c r="B57" s="94" t="s">
        <v>67</v>
      </c>
      <c r="C57" s="6" t="s">
        <v>20</v>
      </c>
      <c r="D57" s="18"/>
      <c r="E57" s="18">
        <v>16</v>
      </c>
      <c r="F57" s="18"/>
      <c r="G57" s="18"/>
      <c r="H57" s="19"/>
      <c r="I57" s="18"/>
      <c r="J57" s="181">
        <v>4</v>
      </c>
      <c r="K57" s="179">
        <f t="shared" si="13"/>
        <v>30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131</v>
      </c>
      <c r="R57" s="234"/>
      <c r="S57" s="14"/>
      <c r="U57" s="166" t="s">
        <v>99</v>
      </c>
    </row>
    <row r="58" spans="1:21" s="62" customFormat="1" ht="12" customHeight="1" x14ac:dyDescent="0.2">
      <c r="A58" s="18"/>
      <c r="B58" s="142" t="str">
        <f>CONCATENATE("Razem        ",SUM(D58:I58))</f>
        <v>Razem        226</v>
      </c>
      <c r="C58" s="143"/>
      <c r="D58" s="141">
        <f t="shared" ref="D58:I58" si="15">SUM(D48:D56)</f>
        <v>82</v>
      </c>
      <c r="E58" s="141">
        <f>SUM(E48:E57)</f>
        <v>32</v>
      </c>
      <c r="F58" s="141">
        <f t="shared" si="15"/>
        <v>112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88">
        <f>SUM(J48:J57)</f>
        <v>60</v>
      </c>
      <c r="K58" s="188">
        <f>SUM(K48:K57)</f>
        <v>464</v>
      </c>
      <c r="L58" s="188">
        <f>SUM(L48:L57)</f>
        <v>54</v>
      </c>
      <c r="M58" s="228">
        <f>SUM(M48:M57)</f>
        <v>30</v>
      </c>
      <c r="N58" s="97">
        <f>SUM(D58:I58)</f>
        <v>226</v>
      </c>
      <c r="P58" s="262">
        <f>SUM(P48:P57)</f>
        <v>8</v>
      </c>
      <c r="Q58" s="181"/>
      <c r="R58" s="235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9"/>
      <c r="S59" s="14"/>
      <c r="U59" s="14"/>
    </row>
    <row r="60" spans="1:21" s="62" customFormat="1" ht="12" customHeight="1" x14ac:dyDescent="0.2">
      <c r="A60" s="18">
        <v>1</v>
      </c>
      <c r="B60" s="139" t="s">
        <v>112</v>
      </c>
      <c r="C60" s="6" t="s">
        <v>20</v>
      </c>
      <c r="D60" s="18">
        <v>8</v>
      </c>
      <c r="E60" s="18"/>
      <c r="F60" s="18">
        <v>16</v>
      </c>
      <c r="G60" s="18"/>
      <c r="H60" s="18"/>
      <c r="I60" s="18"/>
      <c r="J60" s="181">
        <v>6</v>
      </c>
      <c r="K60" s="179">
        <f>M60*25-(D60+E60+F60+G60+H60+I60+J60)</f>
        <v>45</v>
      </c>
      <c r="L60" s="179">
        <f t="shared" ref="L60:L68" si="16">IF(D60=16,12,6)</f>
        <v>6</v>
      </c>
      <c r="M60" s="224">
        <v>3</v>
      </c>
      <c r="N60" s="125"/>
      <c r="P60" s="261">
        <f>ROUND((L60/25+(L60*K60/SUM(D60:I60))/25),0)</f>
        <v>1</v>
      </c>
      <c r="Q60" s="181" t="s">
        <v>134</v>
      </c>
      <c r="R60" s="234"/>
      <c r="S60" s="14"/>
      <c r="U60" s="168" t="s">
        <v>100</v>
      </c>
    </row>
    <row r="61" spans="1:21" s="62" customFormat="1" ht="12" customHeight="1" x14ac:dyDescent="0.2">
      <c r="A61" s="18">
        <v>2</v>
      </c>
      <c r="B61" s="95" t="s">
        <v>113</v>
      </c>
      <c r="C61" s="6" t="s">
        <v>20</v>
      </c>
      <c r="D61" s="18">
        <v>8</v>
      </c>
      <c r="E61" s="18"/>
      <c r="F61" s="18">
        <v>16</v>
      </c>
      <c r="G61" s="18"/>
      <c r="H61" s="18"/>
      <c r="I61" s="18"/>
      <c r="J61" s="181">
        <v>6</v>
      </c>
      <c r="K61" s="179">
        <f t="shared" ref="K61:K69" si="17">M61*25-(D61+E61+F61+G61+H61+I61+J61)</f>
        <v>45</v>
      </c>
      <c r="L61" s="179">
        <f t="shared" si="16"/>
        <v>6</v>
      </c>
      <c r="M61" s="224">
        <v>3</v>
      </c>
      <c r="N61" s="96"/>
      <c r="P61" s="261">
        <f t="shared" ref="P61:P69" si="18">ROUND((L61/25+(L61*K61/SUM(D61:I61))/25),0)</f>
        <v>1</v>
      </c>
      <c r="Q61" s="181" t="s">
        <v>134</v>
      </c>
      <c r="R61" s="234"/>
      <c r="S61" s="14"/>
      <c r="U61" s="168" t="s">
        <v>100</v>
      </c>
    </row>
    <row r="62" spans="1:21" s="62" customFormat="1" ht="12" customHeight="1" x14ac:dyDescent="0.2">
      <c r="A62" s="18">
        <v>3</v>
      </c>
      <c r="B62" s="95" t="s">
        <v>114</v>
      </c>
      <c r="C62" s="6" t="s">
        <v>16</v>
      </c>
      <c r="D62" s="18">
        <v>8</v>
      </c>
      <c r="E62" s="18"/>
      <c r="F62" s="18">
        <v>16</v>
      </c>
      <c r="G62" s="18"/>
      <c r="H62" s="18"/>
      <c r="I62" s="18"/>
      <c r="J62" s="181">
        <v>8</v>
      </c>
      <c r="K62" s="179">
        <f t="shared" si="17"/>
        <v>68</v>
      </c>
      <c r="L62" s="179">
        <f t="shared" si="16"/>
        <v>6</v>
      </c>
      <c r="M62" s="224">
        <v>4</v>
      </c>
      <c r="N62" s="96"/>
      <c r="P62" s="261">
        <f t="shared" si="18"/>
        <v>1</v>
      </c>
      <c r="Q62" s="181" t="s">
        <v>134</v>
      </c>
      <c r="R62" s="234"/>
      <c r="S62" s="14"/>
      <c r="U62" s="168" t="s">
        <v>100</v>
      </c>
    </row>
    <row r="63" spans="1:21" s="62" customFormat="1" ht="12" customHeight="1" x14ac:dyDescent="0.2">
      <c r="A63" s="18">
        <v>4</v>
      </c>
      <c r="B63" s="95" t="s">
        <v>115</v>
      </c>
      <c r="C63" s="6" t="s">
        <v>20</v>
      </c>
      <c r="D63" s="18">
        <v>8</v>
      </c>
      <c r="E63" s="18"/>
      <c r="F63" s="18">
        <v>16</v>
      </c>
      <c r="G63" s="18"/>
      <c r="H63" s="18"/>
      <c r="I63" s="18"/>
      <c r="J63" s="181">
        <v>6</v>
      </c>
      <c r="K63" s="179">
        <f t="shared" si="17"/>
        <v>45</v>
      </c>
      <c r="L63" s="179">
        <f t="shared" si="16"/>
        <v>6</v>
      </c>
      <c r="M63" s="224">
        <v>3</v>
      </c>
      <c r="N63" s="96"/>
      <c r="P63" s="261">
        <f t="shared" si="18"/>
        <v>1</v>
      </c>
      <c r="Q63" s="181" t="s">
        <v>134</v>
      </c>
      <c r="R63" s="234"/>
      <c r="S63" s="14"/>
      <c r="U63" s="168" t="s">
        <v>100</v>
      </c>
    </row>
    <row r="64" spans="1:21" s="62" customFormat="1" ht="12" customHeight="1" x14ac:dyDescent="0.2">
      <c r="A64" s="18">
        <v>5</v>
      </c>
      <c r="B64" s="95" t="s">
        <v>116</v>
      </c>
      <c r="C64" s="6" t="s">
        <v>16</v>
      </c>
      <c r="D64" s="18">
        <v>8</v>
      </c>
      <c r="E64" s="18"/>
      <c r="F64" s="18">
        <v>16</v>
      </c>
      <c r="G64" s="18"/>
      <c r="H64" s="18"/>
      <c r="I64" s="18"/>
      <c r="J64" s="181">
        <v>8</v>
      </c>
      <c r="K64" s="179">
        <f t="shared" si="17"/>
        <v>68</v>
      </c>
      <c r="L64" s="179">
        <f t="shared" si="16"/>
        <v>6</v>
      </c>
      <c r="M64" s="224">
        <v>4</v>
      </c>
      <c r="N64" s="96"/>
      <c r="P64" s="261">
        <f t="shared" si="18"/>
        <v>1</v>
      </c>
      <c r="Q64" s="181" t="s">
        <v>134</v>
      </c>
      <c r="R64" s="234"/>
      <c r="S64" s="14"/>
      <c r="U64" s="168" t="s">
        <v>100</v>
      </c>
    </row>
    <row r="65" spans="1:22" s="62" customFormat="1" ht="12" customHeight="1" x14ac:dyDescent="0.2">
      <c r="A65" s="18">
        <v>6</v>
      </c>
      <c r="B65" s="95" t="s">
        <v>95</v>
      </c>
      <c r="C65" s="6" t="s">
        <v>20</v>
      </c>
      <c r="D65" s="18"/>
      <c r="E65" s="18">
        <v>8</v>
      </c>
      <c r="F65" s="18"/>
      <c r="G65" s="18"/>
      <c r="H65" s="18">
        <v>16</v>
      </c>
      <c r="I65" s="18"/>
      <c r="J65" s="181">
        <v>6</v>
      </c>
      <c r="K65" s="179">
        <f t="shared" si="17"/>
        <v>70</v>
      </c>
      <c r="L65" s="179">
        <v>0</v>
      </c>
      <c r="M65" s="224">
        <v>4</v>
      </c>
      <c r="N65" s="96"/>
      <c r="P65" s="261">
        <f t="shared" si="18"/>
        <v>0</v>
      </c>
      <c r="Q65" s="181" t="s">
        <v>134</v>
      </c>
      <c r="R65" s="234"/>
      <c r="S65" s="14"/>
      <c r="U65" s="168" t="s">
        <v>100</v>
      </c>
    </row>
    <row r="66" spans="1:22" s="62" customFormat="1" ht="12" customHeight="1" x14ac:dyDescent="0.2">
      <c r="A66" s="18">
        <v>7</v>
      </c>
      <c r="B66" s="139" t="s">
        <v>117</v>
      </c>
      <c r="C66" s="6" t="s">
        <v>20</v>
      </c>
      <c r="D66" s="18">
        <v>8</v>
      </c>
      <c r="E66" s="18"/>
      <c r="F66" s="18">
        <v>16</v>
      </c>
      <c r="G66" s="18"/>
      <c r="H66" s="18"/>
      <c r="I66" s="18"/>
      <c r="J66" s="181">
        <v>6</v>
      </c>
      <c r="K66" s="179">
        <f t="shared" si="17"/>
        <v>45</v>
      </c>
      <c r="L66" s="179">
        <f t="shared" si="16"/>
        <v>6</v>
      </c>
      <c r="M66" s="224">
        <v>3</v>
      </c>
      <c r="N66" s="125"/>
      <c r="P66" s="261">
        <f t="shared" si="18"/>
        <v>1</v>
      </c>
      <c r="Q66" s="181" t="s">
        <v>134</v>
      </c>
      <c r="R66" s="234"/>
      <c r="S66" s="14"/>
      <c r="U66" s="168" t="s">
        <v>100</v>
      </c>
    </row>
    <row r="67" spans="1:22" s="62" customFormat="1" ht="12" customHeight="1" x14ac:dyDescent="0.2">
      <c r="A67" s="18">
        <v>8</v>
      </c>
      <c r="B67" s="19" t="s">
        <v>111</v>
      </c>
      <c r="C67" s="6" t="s">
        <v>20</v>
      </c>
      <c r="D67" s="18">
        <v>8</v>
      </c>
      <c r="E67" s="18"/>
      <c r="F67" s="18">
        <v>16</v>
      </c>
      <c r="G67" s="18"/>
      <c r="H67" s="18"/>
      <c r="I67" s="18"/>
      <c r="J67" s="181">
        <v>6</v>
      </c>
      <c r="K67" s="179">
        <f t="shared" si="17"/>
        <v>45</v>
      </c>
      <c r="L67" s="179">
        <f t="shared" si="16"/>
        <v>6</v>
      </c>
      <c r="M67" s="224">
        <v>3</v>
      </c>
      <c r="N67" s="96"/>
      <c r="P67" s="261">
        <f t="shared" si="18"/>
        <v>1</v>
      </c>
      <c r="Q67" s="181" t="s">
        <v>134</v>
      </c>
      <c r="R67" s="234"/>
      <c r="S67" s="14"/>
      <c r="U67" s="168" t="s">
        <v>100</v>
      </c>
    </row>
    <row r="68" spans="1:22" s="62" customFormat="1" ht="12" customHeight="1" x14ac:dyDescent="0.2">
      <c r="A68" s="18">
        <v>9</v>
      </c>
      <c r="B68" s="37" t="s">
        <v>87</v>
      </c>
      <c r="C68" s="6" t="s">
        <v>20</v>
      </c>
      <c r="D68" s="18">
        <v>18</v>
      </c>
      <c r="E68" s="18"/>
      <c r="F68" s="18"/>
      <c r="G68" s="18"/>
      <c r="H68" s="18"/>
      <c r="I68" s="18"/>
      <c r="J68" s="181">
        <v>4</v>
      </c>
      <c r="K68" s="179">
        <f t="shared" si="17"/>
        <v>28</v>
      </c>
      <c r="L68" s="179">
        <f t="shared" si="16"/>
        <v>6</v>
      </c>
      <c r="M68" s="224">
        <v>2</v>
      </c>
      <c r="N68" s="125"/>
      <c r="P68" s="261">
        <f t="shared" si="18"/>
        <v>1</v>
      </c>
      <c r="Q68" s="181" t="s">
        <v>133</v>
      </c>
      <c r="R68" s="234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17"/>
        <v>13</v>
      </c>
      <c r="L69" s="30">
        <v>6</v>
      </c>
      <c r="M69" s="240">
        <v>1</v>
      </c>
      <c r="N69" s="37"/>
      <c r="P69" s="261">
        <f t="shared" si="18"/>
        <v>1</v>
      </c>
      <c r="Q69" s="181" t="s">
        <v>135</v>
      </c>
      <c r="R69" s="234"/>
      <c r="S69" s="14"/>
      <c r="U69" s="170" t="s">
        <v>103</v>
      </c>
      <c r="V69" s="173"/>
    </row>
    <row r="70" spans="1:22" s="62" customFormat="1" ht="12" customHeight="1" x14ac:dyDescent="0.2">
      <c r="A70" s="18"/>
      <c r="B70" s="142" t="str">
        <f>CONCATENATE("Razem        ",SUM(D70:I70))</f>
        <v>Razem        218</v>
      </c>
      <c r="C70" s="143"/>
      <c r="D70" s="141">
        <f t="shared" ref="D70:I70" si="19">SUM(D60:D69)</f>
        <v>74</v>
      </c>
      <c r="E70" s="141">
        <f t="shared" si="19"/>
        <v>8</v>
      </c>
      <c r="F70" s="141">
        <f t="shared" si="19"/>
        <v>112</v>
      </c>
      <c r="G70" s="141">
        <f t="shared" si="19"/>
        <v>0</v>
      </c>
      <c r="H70" s="141">
        <f t="shared" si="19"/>
        <v>16</v>
      </c>
      <c r="I70" s="141">
        <f t="shared" si="19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28">
        <f>SUM(M60:M69)</f>
        <v>30</v>
      </c>
      <c r="N70" s="97">
        <f>SUM(D70:I70)</f>
        <v>218</v>
      </c>
      <c r="P70" s="262">
        <f>SUM(P60:P69)</f>
        <v>9</v>
      </c>
      <c r="Q70" s="181"/>
      <c r="R70" s="235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9"/>
      <c r="S71" s="14"/>
      <c r="U71" s="14"/>
    </row>
    <row r="72" spans="1:22" s="62" customFormat="1" ht="12" customHeight="1" x14ac:dyDescent="0.2">
      <c r="A72" s="18">
        <v>1</v>
      </c>
      <c r="B72" s="95" t="s">
        <v>53</v>
      </c>
      <c r="C72" s="6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24">
        <v>2</v>
      </c>
      <c r="N72" s="96"/>
      <c r="P72" s="261">
        <f t="shared" ref="P72:P73" si="20">ROUND((L72/25+(L72*K72/SUM(D72:I72))/25),0)</f>
        <v>1</v>
      </c>
      <c r="Q72" s="181" t="s">
        <v>135</v>
      </c>
      <c r="R72" s="234"/>
      <c r="S72" s="14"/>
      <c r="U72" s="170" t="s">
        <v>103</v>
      </c>
    </row>
    <row r="73" spans="1:22" s="62" customFormat="1" ht="12" customHeight="1" x14ac:dyDescent="0.2">
      <c r="A73" s="18">
        <v>2</v>
      </c>
      <c r="B73" s="45" t="s">
        <v>80</v>
      </c>
      <c r="C73" s="6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24">
        <v>28</v>
      </c>
      <c r="N73" s="96"/>
      <c r="P73" s="261">
        <f t="shared" si="20"/>
        <v>5</v>
      </c>
      <c r="Q73" s="181" t="s">
        <v>137</v>
      </c>
      <c r="R73" s="234"/>
      <c r="S73" s="14"/>
      <c r="U73" s="171" t="s">
        <v>102</v>
      </c>
    </row>
    <row r="74" spans="1:22" s="62" customFormat="1" ht="12" customHeight="1" x14ac:dyDescent="0.2">
      <c r="A74" s="18"/>
      <c r="B74" s="142" t="str">
        <f>CONCATENATE("Razem        ",SUM(D74:I74))</f>
        <v>Razem        16</v>
      </c>
      <c r="C74" s="143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28">
        <f>SUM(M72:M73)</f>
        <v>30</v>
      </c>
      <c r="N74" s="97">
        <f>SUM(D74:I74)</f>
        <v>16</v>
      </c>
      <c r="P74" s="262">
        <f>SUM(P72:P73)</f>
        <v>6</v>
      </c>
      <c r="Q74" s="181"/>
      <c r="R74" s="235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9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30</v>
      </c>
      <c r="L76" s="179">
        <v>12</v>
      </c>
      <c r="M76" s="240">
        <v>2</v>
      </c>
      <c r="N76" s="45"/>
      <c r="P76" s="261">
        <f t="shared" ref="P76:P80" si="21">ROUND((L76/25+(L76*K76/SUM(D76:I76))/25),0)</f>
        <v>1</v>
      </c>
      <c r="Q76" s="181" t="s">
        <v>135</v>
      </c>
      <c r="R76" s="236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>
        <v>16</v>
      </c>
      <c r="F77" s="30"/>
      <c r="G77" s="30"/>
      <c r="H77" s="30"/>
      <c r="I77" s="30"/>
      <c r="J77" s="181">
        <v>6</v>
      </c>
      <c r="K77" s="179">
        <f>M77*25-(D77+E77+F77+G77+H77+I77+J77)</f>
        <v>70</v>
      </c>
      <c r="L77" s="179">
        <f>IF(D77=16,12,6)</f>
        <v>6</v>
      </c>
      <c r="M77" s="240">
        <v>4</v>
      </c>
      <c r="N77" s="45"/>
      <c r="P77" s="261">
        <f t="shared" si="21"/>
        <v>1</v>
      </c>
      <c r="Q77" s="181" t="s">
        <v>132</v>
      </c>
      <c r="R77" s="236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236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134</v>
      </c>
      <c r="R79" s="236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16</v>
      </c>
      <c r="F80" s="5"/>
      <c r="G80" s="5"/>
      <c r="H80" s="5"/>
      <c r="I80" s="244"/>
      <c r="J80" s="132">
        <v>6</v>
      </c>
      <c r="K80" s="132">
        <f>M80*25-(D80+E80+F80+G80+H80+I80+J80)</f>
        <v>70</v>
      </c>
      <c r="L80" s="132">
        <v>6</v>
      </c>
      <c r="M80" s="245">
        <v>4</v>
      </c>
      <c r="N80" s="246"/>
      <c r="P80" s="261">
        <f t="shared" si="21"/>
        <v>1</v>
      </c>
      <c r="Q80" s="132" t="s">
        <v>132</v>
      </c>
      <c r="R80" s="236"/>
      <c r="S80" s="158" t="s">
        <v>84</v>
      </c>
      <c r="U80" s="169" t="s">
        <v>101</v>
      </c>
    </row>
    <row r="81" spans="1:22" s="62" customFormat="1" ht="12" customHeight="1" x14ac:dyDescent="0.2">
      <c r="A81" s="30"/>
      <c r="B81" s="40" t="str">
        <f>CONCATENATE("Razem        ",SUM(D81:I81))</f>
        <v>Razem        80</v>
      </c>
      <c r="C81" s="41">
        <f>COUNTIF(C76:C77,"E")</f>
        <v>0</v>
      </c>
      <c r="D81" s="13">
        <f>SUM(D76:D80)</f>
        <v>16</v>
      </c>
      <c r="E81" s="13">
        <f>SUM(E76:E80)</f>
        <v>32</v>
      </c>
      <c r="F81" s="13">
        <f>SUM(F76:F80)</f>
        <v>0</v>
      </c>
      <c r="G81" s="13">
        <f>SUM(G76:G80)</f>
        <v>0</v>
      </c>
      <c r="H81" s="13">
        <f>SUM(H76:H80)</f>
        <v>16</v>
      </c>
      <c r="I81" s="185">
        <f>SUM(I76:I80)-I78</f>
        <v>16</v>
      </c>
      <c r="J81" s="188">
        <f>SUM(J76:J80)</f>
        <v>70</v>
      </c>
      <c r="K81" s="188">
        <f>SUM(K76:K80)</f>
        <v>650</v>
      </c>
      <c r="L81" s="188">
        <f>SUM(L76:L80)</f>
        <v>74</v>
      </c>
      <c r="M81" s="252">
        <f>SUM(M76:M80)</f>
        <v>30</v>
      </c>
      <c r="N81" s="60">
        <f>SUM(D81:I81)</f>
        <v>80</v>
      </c>
      <c r="O81" s="250"/>
      <c r="P81" s="262">
        <f>SUM(P76:P80)</f>
        <v>8</v>
      </c>
      <c r="Q81" s="181"/>
      <c r="R81" s="235"/>
      <c r="S81" s="14"/>
      <c r="U81" s="14"/>
    </row>
    <row r="82" spans="1:22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U82" s="14"/>
    </row>
    <row r="83" spans="1:22" s="62" customFormat="1" ht="12" customHeight="1" thickBot="1" x14ac:dyDescent="0.25">
      <c r="A83" s="50"/>
      <c r="C83" s="191" t="s">
        <v>122</v>
      </c>
      <c r="D83" s="192">
        <f t="shared" ref="D83:M83" si="22">SUM(D81,D74,D70,D58,D46,D34,D23)</f>
        <v>406</v>
      </c>
      <c r="E83" s="192">
        <f t="shared" si="22"/>
        <v>224</v>
      </c>
      <c r="F83" s="192">
        <f t="shared" si="22"/>
        <v>416</v>
      </c>
      <c r="G83" s="192">
        <f t="shared" si="22"/>
        <v>96</v>
      </c>
      <c r="H83" s="192">
        <f t="shared" si="22"/>
        <v>32</v>
      </c>
      <c r="I83" s="192">
        <f t="shared" si="22"/>
        <v>40</v>
      </c>
      <c r="J83" s="192">
        <f t="shared" si="22"/>
        <v>489</v>
      </c>
      <c r="K83" s="192">
        <f t="shared" si="22"/>
        <v>3054</v>
      </c>
      <c r="L83" s="192">
        <f t="shared" si="22"/>
        <v>493</v>
      </c>
      <c r="M83" s="251">
        <f t="shared" si="22"/>
        <v>210</v>
      </c>
      <c r="P83" s="265">
        <f>P23+P34+P46+P58+P70+P74+P81</f>
        <v>59</v>
      </c>
      <c r="Q83" s="50"/>
      <c r="R83" s="235"/>
      <c r="S83" s="14"/>
      <c r="U83" s="14"/>
    </row>
    <row r="84" spans="1:22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S84" s="14"/>
      <c r="U84" s="14"/>
    </row>
    <row r="85" spans="1:22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N85" s="149"/>
      <c r="P85" s="266"/>
      <c r="Q85" s="50"/>
      <c r="S85" s="14"/>
      <c r="U85" s="14"/>
    </row>
    <row r="86" spans="1:22" s="62" customFormat="1" ht="12" customHeight="1" x14ac:dyDescent="0.2">
      <c r="A86" s="50"/>
      <c r="B86" s="87" t="s">
        <v>60</v>
      </c>
      <c r="C86" s="88">
        <f>SUM(N23,N34,N46,N58,N70,N74,N81)</f>
        <v>1214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N86" s="151"/>
      <c r="P86" s="266"/>
      <c r="Q86" s="14"/>
      <c r="S86" s="14"/>
      <c r="U86" s="14"/>
    </row>
    <row r="87" spans="1:22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M87" s="51"/>
      <c r="N87" s="151"/>
      <c r="P87" s="266"/>
      <c r="Q87" s="14"/>
      <c r="S87" s="14"/>
      <c r="U87" s="14"/>
      <c r="V87" s="62" t="s">
        <v>120</v>
      </c>
    </row>
    <row r="88" spans="1:22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128</v>
      </c>
      <c r="L88" s="91"/>
      <c r="M88" s="204"/>
      <c r="N88" s="149"/>
      <c r="P88" s="266"/>
      <c r="Q88" s="14"/>
      <c r="S88" s="14"/>
      <c r="U88" s="14"/>
    </row>
    <row r="89" spans="1:22" s="62" customFormat="1" ht="12" customHeight="1" x14ac:dyDescent="0.2">
      <c r="A89" s="50"/>
      <c r="B89" s="87" t="s">
        <v>63</v>
      </c>
      <c r="C89" s="88">
        <f>SUM(C86:C88)</f>
        <v>2224</v>
      </c>
      <c r="D89" s="90"/>
      <c r="E89" s="154" t="s">
        <v>126</v>
      </c>
      <c r="M89" s="51"/>
      <c r="P89" s="266"/>
      <c r="Q89" s="14"/>
      <c r="S89" s="14"/>
      <c r="U89" s="14"/>
    </row>
    <row r="90" spans="1:22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S90" s="14"/>
      <c r="U90" s="14"/>
    </row>
    <row r="91" spans="1:22" s="62" customFormat="1" ht="13.5" thickBot="1" x14ac:dyDescent="0.25">
      <c r="A91" s="114"/>
      <c r="J91" s="14"/>
      <c r="K91" s="14"/>
      <c r="L91" s="14"/>
      <c r="M91" s="51"/>
      <c r="P91" s="266"/>
      <c r="Q91" s="118"/>
      <c r="S91" s="14"/>
      <c r="U91" s="14"/>
    </row>
    <row r="92" spans="1:22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4"/>
      <c r="S92" s="14"/>
      <c r="U92" s="14"/>
    </row>
    <row r="93" spans="1:22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S93" s="14"/>
      <c r="U93" s="14"/>
    </row>
    <row r="94" spans="1:22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S94" s="14"/>
      <c r="U94" s="14"/>
    </row>
    <row r="95" spans="1:22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S95" s="14"/>
      <c r="U95" s="14"/>
    </row>
    <row r="96" spans="1:22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M102" s="51"/>
      <c r="P102" s="266"/>
      <c r="Q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U183" s="14"/>
    </row>
    <row r="184" spans="1:21" x14ac:dyDescent="0.2">
      <c r="J184" s="14"/>
      <c r="K184" s="14"/>
      <c r="L184" s="14"/>
      <c r="P184" s="266"/>
      <c r="Q184" s="14"/>
      <c r="R184" s="62"/>
      <c r="S184" s="14"/>
      <c r="T184" s="62"/>
      <c r="U184" s="14"/>
    </row>
    <row r="185" spans="1:21" x14ac:dyDescent="0.2">
      <c r="Q185" s="14"/>
    </row>
  </sheetData>
  <mergeCells count="8">
    <mergeCell ref="Q10:Q11"/>
    <mergeCell ref="N10:N11"/>
    <mergeCell ref="E95:M95"/>
    <mergeCell ref="E96:M96"/>
    <mergeCell ref="A10:A11"/>
    <mergeCell ref="B10:B11"/>
    <mergeCell ref="C10:C11"/>
    <mergeCell ref="D10:L10"/>
  </mergeCells>
  <printOptions horizontalCentered="1" verticalCentered="1"/>
  <pageMargins left="0" right="0" top="0" bottom="0" header="0" footer="0"/>
  <pageSetup paperSize="9" scale="84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Informatyka_ST_SO</vt:lpstr>
      <vt:lpstr>Informatyka_ST_GU</vt:lpstr>
      <vt:lpstr>Informatyka_ST_GKTM</vt:lpstr>
      <vt:lpstr>Informatyka_NST_SO</vt:lpstr>
      <vt:lpstr>Informatyka_NST_GU</vt:lpstr>
      <vt:lpstr>Informatyka_NST_GKTM</vt:lpstr>
      <vt:lpstr>Informatyka_NST_GKTM!Obszar_wydruku</vt:lpstr>
      <vt:lpstr>Informatyka_NST_GU!Obszar_wydruku</vt:lpstr>
      <vt:lpstr>Informatyka_NST_SO!Obszar_wydruku</vt:lpstr>
      <vt:lpstr>Informatyka_ST_GKTM!Obszar_wydruku</vt:lpstr>
      <vt:lpstr>Informatyka_ST_GU!Obszar_wydruku</vt:lpstr>
      <vt:lpstr>Informatyka_ST_SO!Obszar_wydruku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studiów Informatyka</dc:title>
  <dc:creator>Aneta Wiktorzak</dc:creator>
  <cp:lastModifiedBy>Natalia Sasinowska</cp:lastModifiedBy>
  <cp:lastPrinted>2022-04-01T06:51:44Z</cp:lastPrinted>
  <dcterms:created xsi:type="dcterms:W3CDTF">2019-01-16T13:12:42Z</dcterms:created>
  <dcterms:modified xsi:type="dcterms:W3CDTF">2022-04-01T06:51:59Z</dcterms:modified>
</cp:coreProperties>
</file>